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345" tabRatio="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<sst xmlns="http://schemas.openxmlformats.org/spreadsheetml/2006/main" count="91" uniqueCount="44">
  <si>
    <t>Atvinnutryggingargjald</t>
  </si>
  <si>
    <t>Vinnueftirlit</t>
  </si>
  <si>
    <t>Icepro</t>
  </si>
  <si>
    <t>Fæðingarorlofssjóður</t>
  </si>
  <si>
    <t>Markaðsgjald</t>
  </si>
  <si>
    <t>Gjald í ábyrgðasjóð launa</t>
  </si>
  <si>
    <t>Tekjuár 2004</t>
  </si>
  <si>
    <t>Alm. launþegar</t>
  </si>
  <si>
    <t>Tryggingagjald og önnur gjöld alls</t>
  </si>
  <si>
    <t>Launþ. m. E-101</t>
  </si>
  <si>
    <t>Tekjuár 2005</t>
  </si>
  <si>
    <t>Tekjuár 2006</t>
  </si>
  <si>
    <t xml:space="preserve">Tryggingagjald o.fl. </t>
  </si>
  <si>
    <t>Tekjuár 2007</t>
  </si>
  <si>
    <t>Framlag til jöfnunar örorkubyrði lífeyrissjóða</t>
  </si>
  <si>
    <t>Tryggingastofnun</t>
  </si>
  <si>
    <t>Tekjuár 2008</t>
  </si>
  <si>
    <t>Almennt tryggingagjald</t>
  </si>
  <si>
    <t>Tekjuár 2003</t>
  </si>
  <si>
    <t>Tekjuár 2002</t>
  </si>
  <si>
    <t>Tekjuár 2001</t>
  </si>
  <si>
    <t>Tekjuár 2000</t>
  </si>
  <si>
    <t>Tekjuár 2009 - 1.1.-30.6.</t>
  </si>
  <si>
    <t>Tekjuár 2009 - 1.7.-31.12.</t>
  </si>
  <si>
    <t>Tekjuár 2010</t>
  </si>
  <si>
    <t>Tekjuár 2011</t>
  </si>
  <si>
    <t>Tryggingagjald alls (alm. + atv.trgj.)</t>
  </si>
  <si>
    <t>Tekjuár 2012</t>
  </si>
  <si>
    <t>Staðlaráð</t>
  </si>
  <si>
    <t>Tekjuár 2013</t>
  </si>
  <si>
    <t>Viðbót vegna slysatryggingar sjómanna</t>
  </si>
  <si>
    <t>Tekjuár 2014</t>
  </si>
  <si>
    <t>Tekjuár 2015</t>
  </si>
  <si>
    <t>Tekjuár 2016 - 1.7.-31.12.</t>
  </si>
  <si>
    <t>Launþ. m. A1</t>
  </si>
  <si>
    <t>Tekjuár 2017</t>
  </si>
  <si>
    <t>Tekjuár 2016 - 1.1.-30.6.</t>
  </si>
  <si>
    <t>Tekjuár 2018</t>
  </si>
  <si>
    <t>Tekjuár 2019</t>
  </si>
  <si>
    <t>Tekjuár 2020</t>
  </si>
  <si>
    <t>Tekjuár 2021</t>
  </si>
  <si>
    <t>Tekjuár 2022</t>
  </si>
  <si>
    <t>Tekjuár 2023</t>
  </si>
  <si>
    <t>Tekjuár 2024</t>
  </si>
</sst>
</file>

<file path=xl/styles.xml><?xml version="1.0" encoding="utf-8"?>
<styleSheet xmlns="http://schemas.openxmlformats.org/spreadsheetml/2006/main">
  <numFmts count="1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0.000%"/>
    <numFmt numFmtId="173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172" fontId="2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wrapText="1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/>
    </xf>
    <xf numFmtId="172" fontId="2" fillId="0" borderId="11" xfId="0" applyNumberFormat="1" applyFont="1" applyFill="1" applyBorder="1" applyAlignment="1">
      <alignment horizontal="center" wrapText="1"/>
    </xf>
    <xf numFmtId="172" fontId="0" fillId="0" borderId="13" xfId="0" applyNumberForma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2" fontId="4" fillId="33" borderId="11" xfId="0" applyNumberFormat="1" applyFont="1" applyFill="1" applyBorder="1" applyAlignment="1">
      <alignment/>
    </xf>
    <xf numFmtId="172" fontId="4" fillId="33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4" fillId="33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172" fontId="0" fillId="0" borderId="13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0" fontId="5" fillId="0" borderId="0" xfId="0" applyFont="1" applyAlignment="1">
      <alignment horizontal="left" wrapText="1" inden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E2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1.7109375" style="0" customWidth="1"/>
    <col min="2" max="2" width="37.57421875" style="2" bestFit="1" customWidth="1"/>
    <col min="3" max="3" width="2.7109375" style="2" customWidth="1"/>
    <col min="4" max="4" width="10.28125" style="2" hidden="1" customWidth="1"/>
    <col min="5" max="5" width="4.00390625" style="2" hidden="1" customWidth="1"/>
    <col min="6" max="6" width="2.7109375" style="2" hidden="1" customWidth="1"/>
    <col min="7" max="7" width="10.28125" style="2" hidden="1" customWidth="1"/>
    <col min="8" max="8" width="4.00390625" style="2" hidden="1" customWidth="1"/>
    <col min="9" max="9" width="2.7109375" style="2" hidden="1" customWidth="1"/>
    <col min="10" max="10" width="10.28125" style="2" hidden="1" customWidth="1"/>
    <col min="11" max="11" width="4.00390625" style="2" hidden="1" customWidth="1"/>
    <col min="12" max="12" width="2.7109375" style="2" hidden="1" customWidth="1"/>
    <col min="13" max="13" width="10.28125" style="2" hidden="1" customWidth="1"/>
    <col min="14" max="14" width="4.00390625" style="2" hidden="1" customWidth="1"/>
    <col min="15" max="15" width="2.7109375" style="2" hidden="1" customWidth="1"/>
    <col min="16" max="16" width="10.28125" style="1" hidden="1" customWidth="1"/>
    <col min="17" max="17" width="10.140625" style="0" hidden="1" customWidth="1"/>
    <col min="18" max="18" width="2.7109375" style="0" hidden="1" customWidth="1"/>
    <col min="19" max="19" width="10.28125" style="0" hidden="1" customWidth="1"/>
    <col min="20" max="20" width="10.140625" style="0" hidden="1" customWidth="1"/>
    <col min="21" max="21" width="2.7109375" style="0" hidden="1" customWidth="1"/>
    <col min="22" max="22" width="10.28125" style="0" hidden="1" customWidth="1"/>
    <col min="23" max="23" width="10.140625" style="0" hidden="1" customWidth="1"/>
    <col min="24" max="24" width="2.7109375" style="0" hidden="1" customWidth="1"/>
    <col min="25" max="25" width="10.28125" style="0" hidden="1" customWidth="1"/>
    <col min="26" max="26" width="10.140625" style="0" hidden="1" customWidth="1"/>
    <col min="27" max="27" width="2.7109375" style="0" hidden="1" customWidth="1"/>
    <col min="28" max="28" width="10.28125" style="0" hidden="1" customWidth="1"/>
    <col min="29" max="29" width="10.140625" style="0" hidden="1" customWidth="1"/>
    <col min="30" max="30" width="2.7109375" style="0" hidden="1" customWidth="1"/>
    <col min="31" max="32" width="12.7109375" style="0" hidden="1" customWidth="1"/>
    <col min="33" max="33" width="2.7109375" style="0" hidden="1" customWidth="1"/>
    <col min="34" max="35" width="12.7109375" style="0" hidden="1" customWidth="1"/>
    <col min="36" max="36" width="2.7109375" style="0" hidden="1" customWidth="1"/>
    <col min="37" max="37" width="10.28125" style="0" hidden="1" customWidth="1"/>
    <col min="38" max="38" width="10.140625" style="0" hidden="1" customWidth="1"/>
    <col min="39" max="39" width="2.7109375" style="0" hidden="1" customWidth="1"/>
    <col min="40" max="40" width="10.28125" style="0" hidden="1" customWidth="1"/>
    <col min="41" max="41" width="10.140625" style="0" hidden="1" customWidth="1"/>
    <col min="42" max="42" width="2.7109375" style="0" hidden="1" customWidth="1"/>
    <col min="43" max="43" width="10.28125" style="0" hidden="1" customWidth="1"/>
    <col min="44" max="44" width="10.140625" style="0" hidden="1" customWidth="1"/>
    <col min="45" max="45" width="2.7109375" style="0" hidden="1" customWidth="1"/>
    <col min="46" max="46" width="10.28125" style="0" hidden="1" customWidth="1"/>
    <col min="47" max="47" width="10.140625" style="0" hidden="1" customWidth="1"/>
    <col min="48" max="48" width="2.7109375" style="0" hidden="1" customWidth="1"/>
    <col min="49" max="49" width="10.28125" style="0" hidden="1" customWidth="1"/>
    <col min="50" max="50" width="10.140625" style="0" hidden="1" customWidth="1"/>
    <col min="51" max="51" width="2.7109375" style="0" hidden="1" customWidth="1"/>
    <col min="52" max="52" width="10.28125" style="0" bestFit="1" customWidth="1"/>
    <col min="53" max="53" width="10.140625" style="0" bestFit="1" customWidth="1"/>
    <col min="54" max="54" width="2.7109375" style="0" customWidth="1"/>
    <col min="55" max="55" width="12.7109375" style="0" customWidth="1"/>
    <col min="56" max="56" width="13.140625" style="0" bestFit="1" customWidth="1"/>
    <col min="57" max="57" width="2.7109375" style="0" customWidth="1"/>
    <col min="58" max="58" width="12.7109375" style="0" customWidth="1"/>
    <col min="59" max="59" width="13.140625" style="0" bestFit="1" customWidth="1"/>
    <col min="60" max="60" width="2.7109375" style="0" customWidth="1"/>
    <col min="61" max="61" width="10.28125" style="0" bestFit="1" customWidth="1"/>
    <col min="62" max="62" width="13.140625" style="0" bestFit="1" customWidth="1"/>
    <col min="63" max="63" width="2.7109375" style="0" customWidth="1"/>
    <col min="64" max="64" width="10.28125" style="0" bestFit="1" customWidth="1"/>
    <col min="65" max="65" width="13.140625" style="0" bestFit="1" customWidth="1"/>
    <col min="66" max="66" width="2.7109375" style="0" customWidth="1"/>
    <col min="67" max="67" width="10.28125" style="0" bestFit="1" customWidth="1"/>
    <col min="68" max="68" width="13.140625" style="0" bestFit="1" customWidth="1"/>
    <col min="69" max="69" width="2.7109375" style="0" customWidth="1"/>
    <col min="70" max="70" width="10.28125" style="0" bestFit="1" customWidth="1"/>
    <col min="71" max="71" width="13.140625" style="0" bestFit="1" customWidth="1"/>
    <col min="72" max="72" width="2.7109375" style="0" customWidth="1"/>
    <col min="73" max="73" width="10.28125" style="0" bestFit="1" customWidth="1"/>
    <col min="74" max="74" width="13.140625" style="0" bestFit="1" customWidth="1"/>
    <col min="75" max="75" width="2.7109375" style="0" customWidth="1"/>
    <col min="76" max="76" width="10.28125" style="0" bestFit="1" customWidth="1"/>
    <col min="77" max="77" width="13.140625" style="0" bestFit="1" customWidth="1"/>
    <col min="78" max="78" width="2.7109375" style="0" customWidth="1"/>
    <col min="79" max="79" width="10.28125" style="0" bestFit="1" customWidth="1"/>
    <col min="80" max="80" width="13.140625" style="0" bestFit="1" customWidth="1"/>
    <col min="81" max="81" width="2.7109375" style="0" customWidth="1"/>
    <col min="82" max="82" width="10.28125" style="0" bestFit="1" customWidth="1"/>
    <col min="83" max="83" width="13.140625" style="0" bestFit="1" customWidth="1"/>
  </cols>
  <sheetData>
    <row r="3" spans="2:20" ht="23.25">
      <c r="B3" s="54" t="s">
        <v>12</v>
      </c>
      <c r="C3" s="18"/>
      <c r="D3" s="18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</row>
    <row r="5" spans="4:83" ht="15">
      <c r="D5" s="71" t="s">
        <v>21</v>
      </c>
      <c r="E5" s="72"/>
      <c r="G5" s="71" t="s">
        <v>20</v>
      </c>
      <c r="H5" s="72"/>
      <c r="I5" s="39"/>
      <c r="J5" s="71" t="s">
        <v>19</v>
      </c>
      <c r="K5" s="72"/>
      <c r="L5" s="39"/>
      <c r="M5" s="71" t="s">
        <v>18</v>
      </c>
      <c r="N5" s="72"/>
      <c r="O5" s="39"/>
      <c r="P5" s="71" t="s">
        <v>6</v>
      </c>
      <c r="Q5" s="72"/>
      <c r="R5" s="8"/>
      <c r="S5" s="71" t="s">
        <v>10</v>
      </c>
      <c r="T5" s="72"/>
      <c r="U5" s="9"/>
      <c r="V5" s="69" t="s">
        <v>11</v>
      </c>
      <c r="W5" s="70"/>
      <c r="X5" s="10"/>
      <c r="Y5" s="69" t="s">
        <v>13</v>
      </c>
      <c r="Z5" s="70"/>
      <c r="AA5" s="10"/>
      <c r="AB5" s="69" t="s">
        <v>16</v>
      </c>
      <c r="AC5" s="70"/>
      <c r="AD5" s="10"/>
      <c r="AE5" s="69" t="s">
        <v>22</v>
      </c>
      <c r="AF5" s="70"/>
      <c r="AG5" s="10"/>
      <c r="AH5" s="69" t="s">
        <v>23</v>
      </c>
      <c r="AI5" s="70"/>
      <c r="AJ5" s="10"/>
      <c r="AK5" s="69" t="s">
        <v>24</v>
      </c>
      <c r="AL5" s="70"/>
      <c r="AM5" s="10"/>
      <c r="AN5" s="69" t="s">
        <v>25</v>
      </c>
      <c r="AO5" s="70"/>
      <c r="AP5" s="10"/>
      <c r="AQ5" s="69" t="s">
        <v>27</v>
      </c>
      <c r="AR5" s="70"/>
      <c r="AS5" s="10"/>
      <c r="AT5" s="69" t="s">
        <v>29</v>
      </c>
      <c r="AU5" s="70"/>
      <c r="AV5" s="10"/>
      <c r="AW5" s="69" t="s">
        <v>31</v>
      </c>
      <c r="AX5" s="70"/>
      <c r="AY5" s="10"/>
      <c r="AZ5" s="69" t="s">
        <v>32</v>
      </c>
      <c r="BA5" s="70"/>
      <c r="BB5" s="10"/>
      <c r="BC5" s="69" t="s">
        <v>36</v>
      </c>
      <c r="BD5" s="70"/>
      <c r="BE5" s="10"/>
      <c r="BF5" s="69" t="s">
        <v>33</v>
      </c>
      <c r="BG5" s="70"/>
      <c r="BH5" s="10"/>
      <c r="BI5" s="69" t="s">
        <v>35</v>
      </c>
      <c r="BJ5" s="70"/>
      <c r="BK5" s="10"/>
      <c r="BL5" s="69" t="s">
        <v>37</v>
      </c>
      <c r="BM5" s="70"/>
      <c r="BN5" s="10"/>
      <c r="BO5" s="69" t="s">
        <v>38</v>
      </c>
      <c r="BP5" s="70"/>
      <c r="BQ5" s="10"/>
      <c r="BR5" s="69" t="s">
        <v>39</v>
      </c>
      <c r="BS5" s="70"/>
      <c r="BT5" s="10"/>
      <c r="BU5" s="69" t="s">
        <v>40</v>
      </c>
      <c r="BV5" s="70"/>
      <c r="BW5" s="10"/>
      <c r="BX5" s="69" t="s">
        <v>41</v>
      </c>
      <c r="BY5" s="70"/>
      <c r="BZ5" s="10"/>
      <c r="CA5" s="69" t="s">
        <v>42</v>
      </c>
      <c r="CB5" s="70"/>
      <c r="CC5" s="10"/>
      <c r="CD5" s="69" t="s">
        <v>43</v>
      </c>
      <c r="CE5" s="70"/>
    </row>
    <row r="6" spans="4:83" ht="12.75">
      <c r="D6" s="19"/>
      <c r="E6" s="20"/>
      <c r="G6" s="19"/>
      <c r="H6" s="20"/>
      <c r="I6" s="39"/>
      <c r="J6" s="19"/>
      <c r="K6" s="20"/>
      <c r="L6" s="39"/>
      <c r="M6" s="19"/>
      <c r="N6" s="20"/>
      <c r="O6" s="39"/>
      <c r="P6" s="19"/>
      <c r="Q6" s="20"/>
      <c r="R6" s="9"/>
      <c r="S6" s="19"/>
      <c r="T6" s="20"/>
      <c r="U6" s="9"/>
      <c r="V6" s="31"/>
      <c r="W6" s="9"/>
      <c r="X6" s="9"/>
      <c r="Y6" s="31"/>
      <c r="Z6" s="9"/>
      <c r="AA6" s="9"/>
      <c r="AB6" s="31"/>
      <c r="AC6" s="9"/>
      <c r="AD6" s="9"/>
      <c r="AE6" s="31"/>
      <c r="AF6" s="9"/>
      <c r="AG6" s="9"/>
      <c r="AH6" s="31"/>
      <c r="AI6" s="9"/>
      <c r="AJ6" s="9"/>
      <c r="AK6" s="31"/>
      <c r="AL6" s="9"/>
      <c r="AM6" s="9"/>
      <c r="AN6" s="31"/>
      <c r="AO6" s="9"/>
      <c r="AP6" s="9"/>
      <c r="AQ6" s="31"/>
      <c r="AR6" s="9"/>
      <c r="AS6" s="9"/>
      <c r="AT6" s="31"/>
      <c r="AU6" s="9"/>
      <c r="AV6" s="9"/>
      <c r="AW6" s="31"/>
      <c r="AX6" s="9"/>
      <c r="AY6" s="9"/>
      <c r="AZ6" s="31"/>
      <c r="BA6" s="9"/>
      <c r="BB6" s="9"/>
      <c r="BC6" s="31"/>
      <c r="BD6" s="9"/>
      <c r="BE6" s="9"/>
      <c r="BF6" s="31"/>
      <c r="BG6" s="9"/>
      <c r="BH6" s="9"/>
      <c r="BI6" s="31"/>
      <c r="BJ6" s="9"/>
      <c r="BK6" s="9"/>
      <c r="BL6" s="31"/>
      <c r="BM6" s="9"/>
      <c r="BN6" s="9"/>
      <c r="BO6" s="31"/>
      <c r="BP6" s="9"/>
      <c r="BQ6" s="9"/>
      <c r="BR6" s="31"/>
      <c r="BS6" s="9"/>
      <c r="BT6" s="9"/>
      <c r="BU6" s="31"/>
      <c r="BV6" s="9"/>
      <c r="BW6" s="9"/>
      <c r="BX6" s="31"/>
      <c r="BY6" s="9"/>
      <c r="BZ6" s="9"/>
      <c r="CA6" s="31"/>
      <c r="CB6" s="9"/>
      <c r="CC6" s="9"/>
      <c r="CD6" s="31"/>
      <c r="CE6" s="9"/>
    </row>
    <row r="7" spans="2:83" s="5" customFormat="1" ht="25.5">
      <c r="B7" s="4"/>
      <c r="C7" s="4"/>
      <c r="D7" s="12" t="s">
        <v>7</v>
      </c>
      <c r="E7" s="21"/>
      <c r="F7" s="4"/>
      <c r="G7" s="12" t="s">
        <v>7</v>
      </c>
      <c r="H7" s="21"/>
      <c r="I7" s="40"/>
      <c r="J7" s="12" t="s">
        <v>7</v>
      </c>
      <c r="K7" s="21"/>
      <c r="L7" s="40"/>
      <c r="M7" s="12" t="s">
        <v>7</v>
      </c>
      <c r="N7" s="21"/>
      <c r="O7" s="40"/>
      <c r="P7" s="12" t="s">
        <v>7</v>
      </c>
      <c r="Q7" s="21" t="s">
        <v>9</v>
      </c>
      <c r="R7" s="28"/>
      <c r="S7" s="12" t="s">
        <v>7</v>
      </c>
      <c r="T7" s="21" t="s">
        <v>9</v>
      </c>
      <c r="U7" s="58"/>
      <c r="V7" s="32" t="s">
        <v>7</v>
      </c>
      <c r="W7" s="13" t="s">
        <v>9</v>
      </c>
      <c r="X7" s="28"/>
      <c r="Y7" s="32" t="s">
        <v>7</v>
      </c>
      <c r="Z7" s="13" t="s">
        <v>9</v>
      </c>
      <c r="AA7" s="28"/>
      <c r="AB7" s="32" t="s">
        <v>7</v>
      </c>
      <c r="AC7" s="13" t="s">
        <v>9</v>
      </c>
      <c r="AD7" s="28"/>
      <c r="AE7" s="32" t="s">
        <v>7</v>
      </c>
      <c r="AF7" s="13" t="s">
        <v>9</v>
      </c>
      <c r="AG7" s="28"/>
      <c r="AH7" s="32" t="s">
        <v>7</v>
      </c>
      <c r="AI7" s="13" t="s">
        <v>9</v>
      </c>
      <c r="AJ7" s="28"/>
      <c r="AK7" s="32" t="s">
        <v>7</v>
      </c>
      <c r="AL7" s="13" t="s">
        <v>9</v>
      </c>
      <c r="AM7" s="28"/>
      <c r="AN7" s="32" t="s">
        <v>7</v>
      </c>
      <c r="AO7" s="13" t="s">
        <v>9</v>
      </c>
      <c r="AP7" s="28"/>
      <c r="AQ7" s="32" t="s">
        <v>7</v>
      </c>
      <c r="AR7" s="13" t="s">
        <v>9</v>
      </c>
      <c r="AS7" s="28"/>
      <c r="AT7" s="32" t="s">
        <v>7</v>
      </c>
      <c r="AU7" s="13" t="s">
        <v>9</v>
      </c>
      <c r="AV7" s="28"/>
      <c r="AW7" s="32" t="s">
        <v>7</v>
      </c>
      <c r="AX7" s="13" t="s">
        <v>9</v>
      </c>
      <c r="AY7" s="28"/>
      <c r="AZ7" s="32" t="s">
        <v>7</v>
      </c>
      <c r="BA7" s="13" t="s">
        <v>9</v>
      </c>
      <c r="BB7" s="28"/>
      <c r="BC7" s="32" t="s">
        <v>7</v>
      </c>
      <c r="BD7" s="13" t="s">
        <v>34</v>
      </c>
      <c r="BE7" s="28"/>
      <c r="BF7" s="32" t="s">
        <v>7</v>
      </c>
      <c r="BG7" s="13" t="s">
        <v>34</v>
      </c>
      <c r="BH7" s="28"/>
      <c r="BI7" s="32" t="s">
        <v>7</v>
      </c>
      <c r="BJ7" s="13" t="s">
        <v>34</v>
      </c>
      <c r="BK7" s="28"/>
      <c r="BL7" s="32" t="s">
        <v>7</v>
      </c>
      <c r="BM7" s="13" t="s">
        <v>34</v>
      </c>
      <c r="BN7" s="28"/>
      <c r="BO7" s="32" t="s">
        <v>7</v>
      </c>
      <c r="BP7" s="13" t="s">
        <v>34</v>
      </c>
      <c r="BQ7" s="28"/>
      <c r="BR7" s="32" t="s">
        <v>7</v>
      </c>
      <c r="BS7" s="13" t="s">
        <v>34</v>
      </c>
      <c r="BT7" s="28"/>
      <c r="BU7" s="32" t="s">
        <v>7</v>
      </c>
      <c r="BV7" s="13" t="s">
        <v>34</v>
      </c>
      <c r="BW7" s="28"/>
      <c r="BX7" s="32" t="s">
        <v>7</v>
      </c>
      <c r="BY7" s="13" t="s">
        <v>34</v>
      </c>
      <c r="BZ7" s="28"/>
      <c r="CA7" s="32" t="s">
        <v>7</v>
      </c>
      <c r="CB7" s="13" t="s">
        <v>34</v>
      </c>
      <c r="CC7" s="28"/>
      <c r="CD7" s="32" t="s">
        <v>7</v>
      </c>
      <c r="CE7" s="13" t="s">
        <v>34</v>
      </c>
    </row>
    <row r="8" spans="4:83" ht="15" customHeight="1">
      <c r="D8" s="49"/>
      <c r="E8" s="50"/>
      <c r="G8" s="48"/>
      <c r="H8" s="51"/>
      <c r="I8" s="39"/>
      <c r="J8" s="48"/>
      <c r="K8" s="51"/>
      <c r="L8" s="39"/>
      <c r="M8" s="48"/>
      <c r="N8" s="51"/>
      <c r="O8" s="39"/>
      <c r="P8" s="19"/>
      <c r="Q8" s="20"/>
      <c r="R8" s="9"/>
      <c r="S8" s="19"/>
      <c r="T8" s="20"/>
      <c r="U8" s="9"/>
      <c r="V8" s="31"/>
      <c r="W8" s="9"/>
      <c r="X8" s="9"/>
      <c r="Y8" s="31"/>
      <c r="Z8" s="9"/>
      <c r="AA8" s="9"/>
      <c r="AB8" s="31"/>
      <c r="AC8" s="9"/>
      <c r="AD8" s="9"/>
      <c r="AE8" s="31"/>
      <c r="AF8" s="9"/>
      <c r="AG8" s="9"/>
      <c r="AH8" s="31"/>
      <c r="AI8" s="9"/>
      <c r="AJ8" s="9"/>
      <c r="AK8" s="31"/>
      <c r="AL8" s="9"/>
      <c r="AM8" s="9"/>
      <c r="AN8" s="31"/>
      <c r="AO8" s="9"/>
      <c r="AP8" s="9"/>
      <c r="AQ8" s="31"/>
      <c r="AR8" s="9"/>
      <c r="AS8" s="9"/>
      <c r="AT8" s="31"/>
      <c r="AU8" s="9"/>
      <c r="AV8" s="9"/>
      <c r="AW8" s="31"/>
      <c r="AX8" s="9"/>
      <c r="AY8" s="9"/>
      <c r="AZ8" s="31"/>
      <c r="BA8" s="9"/>
      <c r="BB8" s="9"/>
      <c r="BC8" s="31"/>
      <c r="BD8" s="9"/>
      <c r="BE8" s="9"/>
      <c r="BF8" s="31"/>
      <c r="BG8" s="9"/>
      <c r="BH8" s="9"/>
      <c r="BI8" s="31"/>
      <c r="BJ8" s="9"/>
      <c r="BK8" s="9"/>
      <c r="BL8" s="31"/>
      <c r="BM8" s="9"/>
      <c r="BN8" s="9"/>
      <c r="BO8" s="31"/>
      <c r="BP8" s="9"/>
      <c r="BQ8" s="9"/>
      <c r="BR8" s="31"/>
      <c r="BS8" s="9"/>
      <c r="BT8" s="9"/>
      <c r="BU8" s="31"/>
      <c r="BV8" s="9"/>
      <c r="BW8" s="9"/>
      <c r="BX8" s="31"/>
      <c r="BY8" s="9"/>
      <c r="BZ8" s="9"/>
      <c r="CA8" s="31"/>
      <c r="CB8" s="9"/>
      <c r="CC8" s="9"/>
      <c r="CD8" s="31"/>
      <c r="CE8" s="9"/>
    </row>
    <row r="9" spans="2:83" ht="15" customHeight="1">
      <c r="B9" s="2" t="s">
        <v>0</v>
      </c>
      <c r="D9" s="55">
        <v>0.0115</v>
      </c>
      <c r="E9" s="45"/>
      <c r="G9" s="55">
        <v>0.008</v>
      </c>
      <c r="H9" s="8"/>
      <c r="I9" s="39"/>
      <c r="J9" s="55">
        <v>0.008</v>
      </c>
      <c r="K9" s="8"/>
      <c r="L9" s="39"/>
      <c r="M9" s="55">
        <v>0.008</v>
      </c>
      <c r="N9" s="8"/>
      <c r="O9" s="39"/>
      <c r="P9" s="22">
        <v>0.008</v>
      </c>
      <c r="Q9" s="23"/>
      <c r="R9" s="9"/>
      <c r="S9" s="22">
        <v>0.0065</v>
      </c>
      <c r="T9" s="23"/>
      <c r="U9" s="9"/>
      <c r="V9" s="33">
        <v>0.0065</v>
      </c>
      <c r="W9" s="11"/>
      <c r="X9" s="11"/>
      <c r="Y9" s="33">
        <v>0.0065</v>
      </c>
      <c r="Z9" s="11"/>
      <c r="AA9" s="11"/>
      <c r="AB9" s="33">
        <v>0.0065</v>
      </c>
      <c r="AC9" s="11"/>
      <c r="AD9" s="11"/>
      <c r="AE9" s="33">
        <v>0.0065</v>
      </c>
      <c r="AF9" s="11"/>
      <c r="AG9" s="11"/>
      <c r="AH9" s="33">
        <v>0.0221</v>
      </c>
      <c r="AI9" s="11"/>
      <c r="AJ9" s="11"/>
      <c r="AK9" s="33">
        <v>0.0381</v>
      </c>
      <c r="AL9" s="11"/>
      <c r="AM9" s="11"/>
      <c r="AN9" s="33">
        <v>0.0381</v>
      </c>
      <c r="AO9" s="11"/>
      <c r="AP9" s="11"/>
      <c r="AQ9" s="33">
        <v>0.0245</v>
      </c>
      <c r="AR9" s="11"/>
      <c r="AS9" s="11"/>
      <c r="AT9" s="33">
        <v>0.0205</v>
      </c>
      <c r="AU9" s="11"/>
      <c r="AV9" s="11"/>
      <c r="AW9" s="33">
        <v>0.0145</v>
      </c>
      <c r="AX9" s="11"/>
      <c r="AY9" s="11"/>
      <c r="AZ9" s="33">
        <v>0.0135</v>
      </c>
      <c r="BA9" s="11"/>
      <c r="BB9" s="11"/>
      <c r="BC9" s="33">
        <v>0.0135</v>
      </c>
      <c r="BD9" s="11"/>
      <c r="BE9" s="11"/>
      <c r="BF9" s="33">
        <v>0.0135</v>
      </c>
      <c r="BG9" s="11"/>
      <c r="BH9" s="11"/>
      <c r="BI9" s="33">
        <v>0.0135</v>
      </c>
      <c r="BJ9" s="11"/>
      <c r="BK9" s="11"/>
      <c r="BL9" s="33">
        <v>0.0135</v>
      </c>
      <c r="BM9" s="11"/>
      <c r="BN9" s="11"/>
      <c r="BO9" s="33">
        <v>0.0135</v>
      </c>
      <c r="BP9" s="11"/>
      <c r="BQ9" s="11"/>
      <c r="BR9" s="33">
        <v>0.0135</v>
      </c>
      <c r="BS9" s="11"/>
      <c r="BT9" s="11"/>
      <c r="BU9" s="33">
        <v>0.0135</v>
      </c>
      <c r="BV9" s="11"/>
      <c r="BW9" s="11"/>
      <c r="BX9" s="33">
        <v>0.0135</v>
      </c>
      <c r="BY9" s="11"/>
      <c r="BZ9" s="11"/>
      <c r="CA9" s="33">
        <v>0.0135</v>
      </c>
      <c r="CB9" s="11"/>
      <c r="CC9" s="11"/>
      <c r="CD9" s="33">
        <v>0.0135</v>
      </c>
      <c r="CE9" s="11"/>
    </row>
    <row r="10" spans="4:83" ht="12.75" customHeight="1">
      <c r="D10" s="43"/>
      <c r="E10" s="45"/>
      <c r="G10" s="43"/>
      <c r="H10" s="8"/>
      <c r="I10" s="39"/>
      <c r="J10" s="43"/>
      <c r="K10" s="8"/>
      <c r="L10" s="39"/>
      <c r="M10" s="43"/>
      <c r="N10" s="8"/>
      <c r="O10" s="39"/>
      <c r="P10" s="22"/>
      <c r="Q10" s="23"/>
      <c r="R10" s="9"/>
      <c r="S10" s="22"/>
      <c r="T10" s="23"/>
      <c r="U10" s="9"/>
      <c r="V10" s="33"/>
      <c r="W10" s="11"/>
      <c r="X10" s="11"/>
      <c r="Y10" s="33"/>
      <c r="Z10" s="11"/>
      <c r="AA10" s="11"/>
      <c r="AB10" s="33"/>
      <c r="AC10" s="11"/>
      <c r="AD10" s="11"/>
      <c r="AE10" s="33"/>
      <c r="AF10" s="11"/>
      <c r="AG10" s="11"/>
      <c r="AH10" s="33"/>
      <c r="AI10" s="11"/>
      <c r="AJ10" s="11"/>
      <c r="AK10" s="33"/>
      <c r="AL10" s="11"/>
      <c r="AM10" s="11"/>
      <c r="AN10" s="33"/>
      <c r="AO10" s="11"/>
      <c r="AP10" s="11"/>
      <c r="AQ10" s="33"/>
      <c r="AR10" s="11"/>
      <c r="AS10" s="11"/>
      <c r="AT10" s="33"/>
      <c r="AU10" s="11"/>
      <c r="AV10" s="11"/>
      <c r="AW10" s="33"/>
      <c r="AX10" s="11"/>
      <c r="AY10" s="11"/>
      <c r="AZ10" s="33"/>
      <c r="BA10" s="11"/>
      <c r="BB10" s="11"/>
      <c r="BC10" s="33"/>
      <c r="BD10" s="11"/>
      <c r="BE10" s="11"/>
      <c r="BF10" s="33"/>
      <c r="BG10" s="11"/>
      <c r="BH10" s="11"/>
      <c r="BI10" s="33"/>
      <c r="BJ10" s="11"/>
      <c r="BK10" s="11"/>
      <c r="BL10" s="33"/>
      <c r="BM10" s="11"/>
      <c r="BN10" s="11"/>
      <c r="BO10" s="33"/>
      <c r="BP10" s="11"/>
      <c r="BQ10" s="11"/>
      <c r="BR10" s="33"/>
      <c r="BS10" s="11"/>
      <c r="BT10" s="11"/>
      <c r="BU10" s="33"/>
      <c r="BV10" s="11"/>
      <c r="BW10" s="11"/>
      <c r="BX10" s="33"/>
      <c r="BY10" s="11"/>
      <c r="BZ10" s="11"/>
      <c r="CA10" s="33"/>
      <c r="CB10" s="11"/>
      <c r="CC10" s="11"/>
      <c r="CD10" s="33"/>
      <c r="CE10" s="11"/>
    </row>
    <row r="11" spans="2:83" ht="15" customHeight="1">
      <c r="B11" s="2" t="s">
        <v>17</v>
      </c>
      <c r="D11" s="56">
        <v>0.0399</v>
      </c>
      <c r="E11" s="45"/>
      <c r="G11" s="56">
        <v>0.0434</v>
      </c>
      <c r="H11" s="8"/>
      <c r="I11" s="39"/>
      <c r="J11" s="56">
        <v>0.0434</v>
      </c>
      <c r="K11" s="8"/>
      <c r="L11" s="39"/>
      <c r="M11" s="56">
        <v>0.0484</v>
      </c>
      <c r="N11" s="8"/>
      <c r="O11" s="39"/>
      <c r="P11" s="56">
        <f>SUM(P13:P18)</f>
        <v>0.0484</v>
      </c>
      <c r="Q11" s="65">
        <f>Q13+Q14+Q15+Q16+Q18</f>
        <v>0.00088</v>
      </c>
      <c r="R11" s="9"/>
      <c r="S11" s="56">
        <v>0.0499</v>
      </c>
      <c r="T11" s="65">
        <f>T13+T14+T15+T16+T18</f>
        <v>7.999999999999999E-05</v>
      </c>
      <c r="U11" s="9"/>
      <c r="V11" s="43">
        <v>0.0499</v>
      </c>
      <c r="W11" s="66">
        <f>W13+W14+W15+W16+W18</f>
        <v>7.999999999999999E-05</v>
      </c>
      <c r="X11" s="11"/>
      <c r="Y11" s="43">
        <v>0.0454</v>
      </c>
      <c r="Z11" s="66">
        <f>Z13+Z14+Z15+Z16+Z17+Z18</f>
        <v>0.00158</v>
      </c>
      <c r="AA11" s="11"/>
      <c r="AB11" s="43">
        <v>0.0454</v>
      </c>
      <c r="AC11" s="66">
        <f>AC13+AC14+AC15+AC16+AC17+AC18</f>
        <v>0.0020800000000000003</v>
      </c>
      <c r="AD11" s="11"/>
      <c r="AE11" s="43">
        <v>0.0454</v>
      </c>
      <c r="AF11" s="66">
        <f>AF13+AF14+AF15+AF16+AF17+AF18</f>
        <v>0.0025700000000000002</v>
      </c>
      <c r="AG11" s="11"/>
      <c r="AH11" s="43">
        <v>0.0454</v>
      </c>
      <c r="AI11" s="66">
        <f>AI13+AI14+AI15+AI16+AI17+AI18</f>
        <v>0.0025700000000000002</v>
      </c>
      <c r="AJ11" s="11"/>
      <c r="AK11" s="43">
        <v>0.0454</v>
      </c>
      <c r="AL11" s="66">
        <f>AL13+AL14+AL15+AL16+AL17+AL18</f>
        <v>0.00332</v>
      </c>
      <c r="AM11" s="11"/>
      <c r="AN11" s="43">
        <v>0.0454</v>
      </c>
      <c r="AO11" s="66">
        <f>AO13+AO14+AO15+AO16+AO17+AO18</f>
        <v>0.00332</v>
      </c>
      <c r="AP11" s="11"/>
      <c r="AQ11" s="43">
        <v>0.0499</v>
      </c>
      <c r="AR11" s="66">
        <f>AR13+AR14+AR15+AR16+AR17+AR18</f>
        <v>0.00325</v>
      </c>
      <c r="AS11" s="11"/>
      <c r="AT11" s="43">
        <v>0.0529</v>
      </c>
      <c r="AU11" s="66">
        <f>AU13+AU14+AU15+AU16+AU17+AU18</f>
        <v>0.00325</v>
      </c>
      <c r="AV11" s="11"/>
      <c r="AW11" s="43">
        <v>0.0604</v>
      </c>
      <c r="AX11" s="66">
        <f>AX13+AX14+AX15+AX16+AX17+AX18</f>
        <v>0.00325</v>
      </c>
      <c r="AY11" s="11"/>
      <c r="AZ11" s="43">
        <v>0.0604</v>
      </c>
      <c r="BA11" s="66">
        <f>BA13+BA14+BA15+BA16+BA17+BA18</f>
        <v>0.00325</v>
      </c>
      <c r="BB11" s="11"/>
      <c r="BC11" s="43">
        <v>0.059</v>
      </c>
      <c r="BD11" s="66">
        <f>BD13+BD14+BD15+BD16+BD17+BD18</f>
        <v>0.00325</v>
      </c>
      <c r="BE11" s="11"/>
      <c r="BF11" s="43">
        <v>0.054</v>
      </c>
      <c r="BG11" s="66">
        <f>BG13+BG14+BG15+BG16+BG17+BG18</f>
        <v>0.00325</v>
      </c>
      <c r="BH11" s="11"/>
      <c r="BI11" s="43">
        <v>0.054</v>
      </c>
      <c r="BJ11" s="66">
        <f>BJ13+BJ14+BJ15+BJ16+BJ17+BJ18</f>
        <v>0.00325</v>
      </c>
      <c r="BK11" s="11"/>
      <c r="BL11" s="43">
        <v>0.054</v>
      </c>
      <c r="BM11" s="66">
        <f>BM13+BM14+BM15+BM16+BM17+BM18</f>
        <v>0.00325</v>
      </c>
      <c r="BN11" s="11"/>
      <c r="BO11" s="43">
        <v>0.0515</v>
      </c>
      <c r="BP11" s="66">
        <f>BP13+BP14+BP15+BP16+BP17+BP18</f>
        <v>0.00325</v>
      </c>
      <c r="BQ11" s="11"/>
      <c r="BR11" s="43">
        <v>0.049</v>
      </c>
      <c r="BS11" s="66">
        <f>BS13+BS14+BS15+BS16+BS17+BS18</f>
        <v>0.00325</v>
      </c>
      <c r="BT11" s="11"/>
      <c r="BU11" s="43">
        <v>0.0465</v>
      </c>
      <c r="BV11" s="66">
        <f>BV13+BV14+BV15+BV16+BV17+BV18</f>
        <v>0.00325</v>
      </c>
      <c r="BW11" s="11"/>
      <c r="BX11" s="43">
        <v>0.049</v>
      </c>
      <c r="BY11" s="66">
        <f>BY13+BY14+BY15+BY16+BY17+BY18</f>
        <v>0.00325</v>
      </c>
      <c r="BZ11" s="11"/>
      <c r="CA11" s="43">
        <v>0.049</v>
      </c>
      <c r="CB11" s="66">
        <f>CB13+CB14+CB15+CB16+CB17+CB18</f>
        <v>0.00325</v>
      </c>
      <c r="CC11" s="11"/>
      <c r="CD11" s="43">
        <v>0.049</v>
      </c>
      <c r="CE11" s="66">
        <f>CE13+CE14+CE15+CE16+CE17+CE18</f>
        <v>0.00325</v>
      </c>
    </row>
    <row r="12" spans="4:83" ht="10.5" customHeight="1">
      <c r="D12" s="43"/>
      <c r="E12" s="45"/>
      <c r="G12" s="43"/>
      <c r="H12" s="8"/>
      <c r="I12" s="39"/>
      <c r="J12" s="43"/>
      <c r="K12" s="8"/>
      <c r="L12" s="39"/>
      <c r="M12" s="43"/>
      <c r="N12" s="8"/>
      <c r="O12" s="39"/>
      <c r="P12" s="22"/>
      <c r="Q12" s="23"/>
      <c r="R12" s="9"/>
      <c r="S12" s="22"/>
      <c r="T12" s="23"/>
      <c r="U12" s="9"/>
      <c r="V12" s="33"/>
      <c r="W12" s="11"/>
      <c r="X12" s="11"/>
      <c r="Y12" s="33"/>
      <c r="Z12" s="11"/>
      <c r="AA12" s="11"/>
      <c r="AB12" s="33"/>
      <c r="AC12" s="11"/>
      <c r="AD12" s="11"/>
      <c r="AE12" s="33"/>
      <c r="AF12" s="11"/>
      <c r="AG12" s="11"/>
      <c r="AH12" s="33"/>
      <c r="AI12" s="11"/>
      <c r="AJ12" s="11"/>
      <c r="AK12" s="33"/>
      <c r="AL12" s="11"/>
      <c r="AM12" s="11"/>
      <c r="AN12" s="33"/>
      <c r="AO12" s="11"/>
      <c r="AP12" s="11"/>
      <c r="AQ12" s="33"/>
      <c r="AR12" s="11"/>
      <c r="AS12" s="11"/>
      <c r="AT12" s="33"/>
      <c r="AU12" s="11"/>
      <c r="AV12" s="11"/>
      <c r="AW12" s="33"/>
      <c r="AX12" s="11"/>
      <c r="AY12" s="11"/>
      <c r="AZ12" s="33"/>
      <c r="BA12" s="11"/>
      <c r="BB12" s="11"/>
      <c r="BC12" s="33"/>
      <c r="BD12" s="11"/>
      <c r="BE12" s="11"/>
      <c r="BF12" s="33"/>
      <c r="BG12" s="11"/>
      <c r="BH12" s="11"/>
      <c r="BI12" s="33"/>
      <c r="BJ12" s="11"/>
      <c r="BK12" s="11"/>
      <c r="BL12" s="33"/>
      <c r="BM12" s="11"/>
      <c r="BN12" s="11"/>
      <c r="BO12" s="33"/>
      <c r="BP12" s="11"/>
      <c r="BQ12" s="11"/>
      <c r="BR12" s="33"/>
      <c r="BS12" s="11"/>
      <c r="BT12" s="11"/>
      <c r="BU12" s="33"/>
      <c r="BV12" s="11"/>
      <c r="BW12" s="11"/>
      <c r="BX12" s="33"/>
      <c r="BY12" s="11"/>
      <c r="BZ12" s="11"/>
      <c r="CA12" s="33"/>
      <c r="CB12" s="11"/>
      <c r="CC12" s="11"/>
      <c r="CD12" s="33"/>
      <c r="CE12" s="11"/>
    </row>
    <row r="13" spans="2:83" ht="15" customHeight="1">
      <c r="B13" s="14" t="s">
        <v>1</v>
      </c>
      <c r="C13" s="14"/>
      <c r="D13" s="44">
        <v>0.0008</v>
      </c>
      <c r="E13" s="46"/>
      <c r="F13" s="14"/>
      <c r="G13" s="44">
        <v>0.0008</v>
      </c>
      <c r="H13" s="15"/>
      <c r="I13" s="41"/>
      <c r="J13" s="44">
        <v>0.0008</v>
      </c>
      <c r="K13" s="15"/>
      <c r="L13" s="41"/>
      <c r="M13" s="44">
        <v>0.0008</v>
      </c>
      <c r="N13" s="15"/>
      <c r="O13" s="41"/>
      <c r="P13" s="24">
        <v>0.0008</v>
      </c>
      <c r="Q13" s="25">
        <v>0.0008</v>
      </c>
      <c r="R13" s="16"/>
      <c r="S13" s="24"/>
      <c r="T13" s="25"/>
      <c r="U13" s="16"/>
      <c r="V13" s="34"/>
      <c r="W13" s="17"/>
      <c r="X13" s="17"/>
      <c r="Y13" s="34"/>
      <c r="Z13" s="17"/>
      <c r="AA13" s="17"/>
      <c r="AB13" s="34"/>
      <c r="AC13" s="17"/>
      <c r="AD13" s="17"/>
      <c r="AE13" s="34"/>
      <c r="AF13" s="17"/>
      <c r="AG13" s="17"/>
      <c r="AH13" s="34"/>
      <c r="AI13" s="17"/>
      <c r="AJ13" s="17"/>
      <c r="AK13" s="34"/>
      <c r="AL13" s="17"/>
      <c r="AM13" s="17"/>
      <c r="AN13" s="34"/>
      <c r="AO13" s="17"/>
      <c r="AP13" s="17"/>
      <c r="AQ13" s="34"/>
      <c r="AR13" s="17"/>
      <c r="AS13" s="17"/>
      <c r="AT13" s="34"/>
      <c r="AU13" s="17"/>
      <c r="AV13" s="17"/>
      <c r="AW13" s="34"/>
      <c r="AX13" s="17"/>
      <c r="AY13" s="17"/>
      <c r="AZ13" s="34"/>
      <c r="BA13" s="17"/>
      <c r="BB13" s="17"/>
      <c r="BC13" s="34"/>
      <c r="BD13" s="17"/>
      <c r="BE13" s="17"/>
      <c r="BF13" s="34"/>
      <c r="BG13" s="17"/>
      <c r="BH13" s="17"/>
      <c r="BI13" s="34"/>
      <c r="BJ13" s="17"/>
      <c r="BK13" s="17"/>
      <c r="BL13" s="34"/>
      <c r="BM13" s="17"/>
      <c r="BN13" s="17"/>
      <c r="BO13" s="34"/>
      <c r="BP13" s="17"/>
      <c r="BQ13" s="17"/>
      <c r="BR13" s="34"/>
      <c r="BS13" s="17"/>
      <c r="BT13" s="17"/>
      <c r="BU13" s="34"/>
      <c r="BV13" s="17"/>
      <c r="BW13" s="17"/>
      <c r="BX13" s="34"/>
      <c r="BY13" s="17"/>
      <c r="BZ13" s="17"/>
      <c r="CA13" s="34"/>
      <c r="CB13" s="17"/>
      <c r="CC13" s="17"/>
      <c r="CD13" s="34"/>
      <c r="CE13" s="17"/>
    </row>
    <row r="14" spans="2:83" ht="15" customHeight="1">
      <c r="B14" s="14" t="s">
        <v>28</v>
      </c>
      <c r="C14" s="14"/>
      <c r="D14" s="44">
        <v>7E-05</v>
      </c>
      <c r="E14" s="46"/>
      <c r="F14" s="14"/>
      <c r="G14" s="44">
        <v>7E-05</v>
      </c>
      <c r="H14" s="15"/>
      <c r="I14" s="41"/>
      <c r="J14" s="44">
        <v>7E-05</v>
      </c>
      <c r="K14" s="15"/>
      <c r="L14" s="41"/>
      <c r="M14" s="44">
        <v>7E-05</v>
      </c>
      <c r="N14" s="15"/>
      <c r="O14" s="41"/>
      <c r="P14" s="24">
        <v>7E-05</v>
      </c>
      <c r="Q14" s="25">
        <v>7E-05</v>
      </c>
      <c r="R14" s="16"/>
      <c r="S14" s="24">
        <v>7E-05</v>
      </c>
      <c r="T14" s="25">
        <v>7E-05</v>
      </c>
      <c r="U14" s="16"/>
      <c r="V14" s="24">
        <v>7E-05</v>
      </c>
      <c r="W14" s="25">
        <v>7E-05</v>
      </c>
      <c r="X14" s="17"/>
      <c r="Y14" s="24">
        <v>7E-05</v>
      </c>
      <c r="Z14" s="25">
        <v>7E-05</v>
      </c>
      <c r="AA14" s="17"/>
      <c r="AB14" s="24">
        <v>7E-05</v>
      </c>
      <c r="AC14" s="25">
        <v>7E-05</v>
      </c>
      <c r="AD14" s="17"/>
      <c r="AE14" s="24">
        <v>7E-05</v>
      </c>
      <c r="AF14" s="25">
        <v>7E-05</v>
      </c>
      <c r="AG14" s="17"/>
      <c r="AH14" s="24">
        <v>7E-05</v>
      </c>
      <c r="AI14" s="25">
        <v>7E-05</v>
      </c>
      <c r="AJ14" s="17"/>
      <c r="AK14" s="34">
        <v>7E-05</v>
      </c>
      <c r="AL14" s="17">
        <v>7E-05</v>
      </c>
      <c r="AM14" s="17"/>
      <c r="AN14" s="34">
        <v>7E-05</v>
      </c>
      <c r="AO14" s="17">
        <v>7E-05</v>
      </c>
      <c r="AP14" s="17"/>
      <c r="AQ14" s="34"/>
      <c r="AR14" s="17"/>
      <c r="AS14" s="17"/>
      <c r="AT14" s="34"/>
      <c r="AU14" s="17"/>
      <c r="AV14" s="17"/>
      <c r="AW14" s="34"/>
      <c r="AX14" s="17"/>
      <c r="AY14" s="17"/>
      <c r="AZ14" s="34"/>
      <c r="BA14" s="17"/>
      <c r="BB14" s="17"/>
      <c r="BC14" s="34"/>
      <c r="BD14" s="17"/>
      <c r="BE14" s="17"/>
      <c r="BF14" s="34"/>
      <c r="BG14" s="17"/>
      <c r="BH14" s="17"/>
      <c r="BI14" s="34"/>
      <c r="BJ14" s="17"/>
      <c r="BK14" s="17"/>
      <c r="BL14" s="34"/>
      <c r="BM14" s="17"/>
      <c r="BN14" s="17"/>
      <c r="BO14" s="34"/>
      <c r="BP14" s="17"/>
      <c r="BQ14" s="17"/>
      <c r="BR14" s="34"/>
      <c r="BS14" s="17"/>
      <c r="BT14" s="17"/>
      <c r="BU14" s="34"/>
      <c r="BV14" s="17"/>
      <c r="BW14" s="17"/>
      <c r="BX14" s="34"/>
      <c r="BY14" s="17"/>
      <c r="BZ14" s="17"/>
      <c r="CA14" s="34"/>
      <c r="CB14" s="17"/>
      <c r="CC14" s="17"/>
      <c r="CD14" s="34"/>
      <c r="CE14" s="17"/>
    </row>
    <row r="15" spans="2:83" ht="15" customHeight="1">
      <c r="B15" s="14" t="s">
        <v>2</v>
      </c>
      <c r="C15" s="14"/>
      <c r="D15" s="24">
        <v>1E-05</v>
      </c>
      <c r="E15" s="46"/>
      <c r="F15" s="14"/>
      <c r="G15" s="24">
        <v>1E-05</v>
      </c>
      <c r="H15" s="15"/>
      <c r="I15" s="41"/>
      <c r="J15" s="24">
        <v>1E-05</v>
      </c>
      <c r="K15" s="15"/>
      <c r="L15" s="41"/>
      <c r="M15" s="24">
        <v>1E-05</v>
      </c>
      <c r="N15" s="15"/>
      <c r="O15" s="41"/>
      <c r="P15" s="24">
        <v>1E-05</v>
      </c>
      <c r="Q15" s="25">
        <v>1E-05</v>
      </c>
      <c r="R15" s="16"/>
      <c r="S15" s="24">
        <v>1E-05</v>
      </c>
      <c r="T15" s="25">
        <v>1E-05</v>
      </c>
      <c r="U15" s="16"/>
      <c r="V15" s="24">
        <v>1E-05</v>
      </c>
      <c r="W15" s="25">
        <v>1E-05</v>
      </c>
      <c r="X15" s="17"/>
      <c r="Y15" s="24">
        <v>1E-05</v>
      </c>
      <c r="Z15" s="25">
        <v>1E-05</v>
      </c>
      <c r="AA15" s="17"/>
      <c r="AB15" s="24">
        <v>1E-05</v>
      </c>
      <c r="AC15" s="25">
        <v>1E-05</v>
      </c>
      <c r="AD15" s="17"/>
      <c r="AE15" s="24"/>
      <c r="AF15" s="25"/>
      <c r="AG15" s="17"/>
      <c r="AH15" s="24"/>
      <c r="AI15" s="25"/>
      <c r="AJ15" s="17"/>
      <c r="AK15" s="34"/>
      <c r="AL15" s="17"/>
      <c r="AM15" s="17"/>
      <c r="AN15" s="34"/>
      <c r="AO15" s="17"/>
      <c r="AP15" s="17"/>
      <c r="AQ15" s="34"/>
      <c r="AR15" s="17"/>
      <c r="AS15" s="17"/>
      <c r="AT15" s="34"/>
      <c r="AU15" s="17"/>
      <c r="AV15" s="17"/>
      <c r="AW15" s="34"/>
      <c r="AX15" s="17"/>
      <c r="AY15" s="17"/>
      <c r="AZ15" s="34"/>
      <c r="BA15" s="17"/>
      <c r="BB15" s="17"/>
      <c r="BC15" s="34"/>
      <c r="BD15" s="17"/>
      <c r="BE15" s="17"/>
      <c r="BF15" s="34"/>
      <c r="BG15" s="17"/>
      <c r="BH15" s="17"/>
      <c r="BI15" s="34"/>
      <c r="BJ15" s="17"/>
      <c r="BK15" s="17"/>
      <c r="BL15" s="34"/>
      <c r="BM15" s="17"/>
      <c r="BN15" s="17"/>
      <c r="BO15" s="34"/>
      <c r="BP15" s="17"/>
      <c r="BQ15" s="17"/>
      <c r="BR15" s="34"/>
      <c r="BS15" s="17"/>
      <c r="BT15" s="17"/>
      <c r="BU15" s="34"/>
      <c r="BV15" s="17"/>
      <c r="BW15" s="17"/>
      <c r="BX15" s="34"/>
      <c r="BY15" s="17"/>
      <c r="BZ15" s="17"/>
      <c r="CA15" s="34"/>
      <c r="CB15" s="17"/>
      <c r="CC15" s="17"/>
      <c r="CD15" s="34"/>
      <c r="CE15" s="17"/>
    </row>
    <row r="16" spans="2:83" ht="15" customHeight="1">
      <c r="B16" s="14" t="s">
        <v>3</v>
      </c>
      <c r="C16" s="14"/>
      <c r="D16" s="34">
        <v>0.0085</v>
      </c>
      <c r="E16" s="46"/>
      <c r="F16" s="14"/>
      <c r="G16" s="24">
        <v>0.0085</v>
      </c>
      <c r="H16" s="15"/>
      <c r="I16" s="41"/>
      <c r="J16" s="24">
        <v>0.0085</v>
      </c>
      <c r="K16" s="15"/>
      <c r="L16" s="41"/>
      <c r="M16" s="24">
        <v>0.0085</v>
      </c>
      <c r="N16" s="15"/>
      <c r="O16" s="41"/>
      <c r="P16" s="24">
        <v>0.0085</v>
      </c>
      <c r="Q16" s="25"/>
      <c r="R16" s="16"/>
      <c r="S16" s="24">
        <v>0.0108</v>
      </c>
      <c r="T16" s="25"/>
      <c r="U16" s="16"/>
      <c r="V16" s="24">
        <v>0.0108</v>
      </c>
      <c r="W16" s="25"/>
      <c r="X16" s="17"/>
      <c r="Y16" s="24">
        <v>0.0108</v>
      </c>
      <c r="Z16" s="25"/>
      <c r="AA16" s="17"/>
      <c r="AB16" s="24">
        <v>0.0108</v>
      </c>
      <c r="AC16" s="25"/>
      <c r="AD16" s="17"/>
      <c r="AE16" s="24">
        <v>0.0108</v>
      </c>
      <c r="AF16" s="25"/>
      <c r="AG16" s="17"/>
      <c r="AH16" s="24">
        <v>0.0108</v>
      </c>
      <c r="AI16" s="25"/>
      <c r="AJ16" s="17"/>
      <c r="AK16" s="34">
        <v>0.0108</v>
      </c>
      <c r="AL16" s="17"/>
      <c r="AM16" s="17"/>
      <c r="AN16" s="34">
        <v>0.0108</v>
      </c>
      <c r="AO16" s="17"/>
      <c r="AP16" s="17"/>
      <c r="AQ16" s="34">
        <v>0.0128</v>
      </c>
      <c r="AR16" s="17"/>
      <c r="AS16" s="17"/>
      <c r="AT16" s="34">
        <v>0.0128</v>
      </c>
      <c r="AU16" s="17"/>
      <c r="AV16" s="17"/>
      <c r="AW16" s="34">
        <v>0.0065</v>
      </c>
      <c r="AX16" s="17"/>
      <c r="AY16" s="17"/>
      <c r="AZ16" s="34">
        <v>0.0065</v>
      </c>
      <c r="BA16" s="17"/>
      <c r="BB16" s="17"/>
      <c r="BC16" s="34">
        <v>0.0065</v>
      </c>
      <c r="BD16" s="17"/>
      <c r="BE16" s="17"/>
      <c r="BF16" s="34">
        <v>0.0065</v>
      </c>
      <c r="BG16" s="17"/>
      <c r="BH16" s="17"/>
      <c r="BI16" s="34">
        <v>0.0065</v>
      </c>
      <c r="BJ16" s="17"/>
      <c r="BK16" s="17"/>
      <c r="BL16" s="34">
        <v>0.0065</v>
      </c>
      <c r="BM16" s="17"/>
      <c r="BN16" s="17"/>
      <c r="BO16" s="34">
        <v>0.0065</v>
      </c>
      <c r="BP16" s="17"/>
      <c r="BQ16" s="17"/>
      <c r="BR16" s="34">
        <v>0.011</v>
      </c>
      <c r="BS16" s="17"/>
      <c r="BT16" s="17"/>
      <c r="BU16" s="34">
        <v>0.011</v>
      </c>
      <c r="BV16" s="17"/>
      <c r="BW16" s="17"/>
      <c r="BX16" s="34">
        <v>0.011</v>
      </c>
      <c r="BY16" s="17"/>
      <c r="BZ16" s="17"/>
      <c r="CA16" s="34">
        <v>0.011</v>
      </c>
      <c r="CB16" s="17"/>
      <c r="CC16" s="17"/>
      <c r="CD16" s="34">
        <v>0.011</v>
      </c>
      <c r="CE16" s="17"/>
    </row>
    <row r="17" spans="2:83" ht="25.5">
      <c r="B17" s="57" t="s">
        <v>14</v>
      </c>
      <c r="C17" s="14"/>
      <c r="D17" s="24"/>
      <c r="E17" s="46"/>
      <c r="F17" s="14"/>
      <c r="G17" s="24"/>
      <c r="H17" s="15"/>
      <c r="I17" s="41"/>
      <c r="J17" s="24"/>
      <c r="K17" s="15"/>
      <c r="L17" s="41"/>
      <c r="M17" s="24"/>
      <c r="N17" s="15"/>
      <c r="O17" s="41"/>
      <c r="P17" s="24"/>
      <c r="Q17" s="25"/>
      <c r="R17" s="16"/>
      <c r="S17" s="24"/>
      <c r="T17" s="25"/>
      <c r="U17" s="16"/>
      <c r="V17" s="24"/>
      <c r="W17" s="25"/>
      <c r="X17" s="17"/>
      <c r="Y17" s="24">
        <v>0.0015</v>
      </c>
      <c r="Z17" s="25">
        <v>0.0015</v>
      </c>
      <c r="AA17" s="17"/>
      <c r="AB17" s="24">
        <v>0.002</v>
      </c>
      <c r="AC17" s="25">
        <v>0.002</v>
      </c>
      <c r="AD17" s="17"/>
      <c r="AE17" s="24">
        <v>0.0025</v>
      </c>
      <c r="AF17" s="25">
        <v>0.0025</v>
      </c>
      <c r="AG17" s="17"/>
      <c r="AH17" s="24">
        <v>0.0025</v>
      </c>
      <c r="AI17" s="25">
        <v>0.0025</v>
      </c>
      <c r="AJ17" s="17"/>
      <c r="AK17" s="34">
        <v>0.00325</v>
      </c>
      <c r="AL17" s="17">
        <v>0.00325</v>
      </c>
      <c r="AM17" s="17"/>
      <c r="AN17" s="34">
        <v>0.00325</v>
      </c>
      <c r="AO17" s="17">
        <v>0.00325</v>
      </c>
      <c r="AP17" s="17"/>
      <c r="AQ17" s="34">
        <v>0.00325</v>
      </c>
      <c r="AR17" s="17">
        <v>0.00325</v>
      </c>
      <c r="AS17" s="17"/>
      <c r="AT17" s="34">
        <v>0.00325</v>
      </c>
      <c r="AU17" s="17">
        <v>0.00325</v>
      </c>
      <c r="AV17" s="17"/>
      <c r="AW17" s="34">
        <v>0.00325</v>
      </c>
      <c r="AX17" s="17">
        <v>0.00325</v>
      </c>
      <c r="AY17" s="17"/>
      <c r="AZ17" s="34">
        <v>0.00325</v>
      </c>
      <c r="BA17" s="17">
        <v>0.00325</v>
      </c>
      <c r="BB17" s="17"/>
      <c r="BC17" s="34">
        <v>0.00325</v>
      </c>
      <c r="BD17" s="17">
        <v>0.00325</v>
      </c>
      <c r="BE17" s="17"/>
      <c r="BF17" s="34">
        <v>0.00325</v>
      </c>
      <c r="BG17" s="17">
        <v>0.00325</v>
      </c>
      <c r="BH17" s="17"/>
      <c r="BI17" s="34">
        <v>0.00325</v>
      </c>
      <c r="BJ17" s="17">
        <v>0.00325</v>
      </c>
      <c r="BK17" s="17"/>
      <c r="BL17" s="34">
        <v>0.00325</v>
      </c>
      <c r="BM17" s="17">
        <v>0.00325</v>
      </c>
      <c r="BN17" s="17"/>
      <c r="BO17" s="34">
        <v>0.00325</v>
      </c>
      <c r="BP17" s="17">
        <v>0.00325</v>
      </c>
      <c r="BQ17" s="17"/>
      <c r="BR17" s="34">
        <v>0.00325</v>
      </c>
      <c r="BS17" s="17">
        <v>0.00325</v>
      </c>
      <c r="BT17" s="17"/>
      <c r="BU17" s="34">
        <v>0.00325</v>
      </c>
      <c r="BV17" s="17">
        <v>0.00325</v>
      </c>
      <c r="BW17" s="17"/>
      <c r="BX17" s="34">
        <v>0.00325</v>
      </c>
      <c r="BY17" s="17">
        <v>0.00325</v>
      </c>
      <c r="BZ17" s="17"/>
      <c r="CA17" s="34">
        <v>0.00325</v>
      </c>
      <c r="CB17" s="17">
        <v>0.00325</v>
      </c>
      <c r="CC17" s="17"/>
      <c r="CD17" s="34">
        <v>0.00325</v>
      </c>
      <c r="CE17" s="17">
        <v>0.00325</v>
      </c>
    </row>
    <row r="18" spans="2:83" ht="15" customHeight="1">
      <c r="B18" s="14" t="s">
        <v>15</v>
      </c>
      <c r="C18" s="14"/>
      <c r="D18" s="24">
        <f>0.0399-SUM(D13:D16)</f>
        <v>0.03052</v>
      </c>
      <c r="E18" s="46"/>
      <c r="F18" s="14"/>
      <c r="G18" s="24">
        <f>0.0434-SUM(G13:G16)</f>
        <v>0.03402</v>
      </c>
      <c r="H18" s="15"/>
      <c r="I18" s="41"/>
      <c r="J18" s="24">
        <f>0.0434-SUM(J13:J16)</f>
        <v>0.03402</v>
      </c>
      <c r="K18" s="15"/>
      <c r="L18" s="41"/>
      <c r="M18" s="24">
        <f>0.0484-SUM(M13:M16)</f>
        <v>0.03902</v>
      </c>
      <c r="N18" s="15"/>
      <c r="O18" s="41"/>
      <c r="P18" s="24">
        <f>0.0484-SUM(P13:P16)</f>
        <v>0.03902</v>
      </c>
      <c r="Q18" s="25"/>
      <c r="R18" s="16"/>
      <c r="S18" s="24">
        <f>0.0499-SUM(S13:S16)</f>
        <v>0.03902</v>
      </c>
      <c r="T18" s="25"/>
      <c r="U18" s="16"/>
      <c r="V18" s="24">
        <f>0.0499-SUM(V13:V16)</f>
        <v>0.03902</v>
      </c>
      <c r="W18" s="25"/>
      <c r="X18" s="17"/>
      <c r="Y18" s="24">
        <f>0.0454-SUM(Y13:Y17)</f>
        <v>0.03302</v>
      </c>
      <c r="Z18" s="25"/>
      <c r="AA18" s="17"/>
      <c r="AB18" s="24">
        <f>0.0454-SUM(AB13:AB17)</f>
        <v>0.03252</v>
      </c>
      <c r="AC18" s="25"/>
      <c r="AD18" s="17"/>
      <c r="AE18" s="24">
        <f>0.0454-SUM(AE13:AE17)</f>
        <v>0.03203</v>
      </c>
      <c r="AF18" s="25"/>
      <c r="AG18" s="17"/>
      <c r="AH18" s="24">
        <f>0.0454-SUM(AH13:AH17)</f>
        <v>0.03203</v>
      </c>
      <c r="AI18" s="25"/>
      <c r="AJ18" s="17"/>
      <c r="AK18" s="34">
        <f>0.0454-SUM(AK13:AK17)</f>
        <v>0.03128</v>
      </c>
      <c r="AL18" s="17"/>
      <c r="AM18" s="17"/>
      <c r="AN18" s="34">
        <f>0.0454-SUM(AN13:AN17)</f>
        <v>0.03128</v>
      </c>
      <c r="AO18" s="17"/>
      <c r="AP18" s="17"/>
      <c r="AQ18" s="34">
        <f>0.0499-SUM(AQ13:AQ17)</f>
        <v>0.03385</v>
      </c>
      <c r="AR18" s="17"/>
      <c r="AS18" s="17"/>
      <c r="AT18" s="34">
        <f>0.0529-SUM(AT13:AT17)</f>
        <v>0.03685</v>
      </c>
      <c r="AU18" s="17"/>
      <c r="AV18" s="17"/>
      <c r="AW18" s="34">
        <f>0.0604-SUM(AW13:AW17)</f>
        <v>0.05065</v>
      </c>
      <c r="AX18" s="17"/>
      <c r="AY18" s="17"/>
      <c r="AZ18" s="34">
        <f>0.0604-SUM(AZ13:AZ17)</f>
        <v>0.05065</v>
      </c>
      <c r="BA18" s="17"/>
      <c r="BB18" s="17"/>
      <c r="BC18" s="34">
        <f>0.059-SUM(BC13:BC17)</f>
        <v>0.049249999999999995</v>
      </c>
      <c r="BD18" s="17"/>
      <c r="BE18" s="17"/>
      <c r="BF18" s="34">
        <f>0.054-SUM(BF13:BF17)</f>
        <v>0.04425</v>
      </c>
      <c r="BG18" s="17"/>
      <c r="BH18" s="17"/>
      <c r="BI18" s="34">
        <f>0.054-SUM(BI13:BI17)</f>
        <v>0.04425</v>
      </c>
      <c r="BJ18" s="17"/>
      <c r="BK18" s="17"/>
      <c r="BL18" s="34">
        <f>0.054-SUM(BL13:BL17)</f>
        <v>0.04425</v>
      </c>
      <c r="BM18" s="17"/>
      <c r="BN18" s="17"/>
      <c r="BO18" s="34">
        <f>BO11-SUM(BO13:BO17)</f>
        <v>0.041749999999999995</v>
      </c>
      <c r="BP18" s="17"/>
      <c r="BQ18" s="17"/>
      <c r="BR18" s="34">
        <f>BR11-SUM(BR13:BR17)</f>
        <v>0.03475</v>
      </c>
      <c r="BS18" s="17"/>
      <c r="BT18" s="17"/>
      <c r="BU18" s="34">
        <f>BU11-SUM(BU13:BU17)</f>
        <v>0.03225</v>
      </c>
      <c r="BV18" s="17"/>
      <c r="BW18" s="17"/>
      <c r="BX18" s="34">
        <f>BX11-SUM(BX13:BX17)</f>
        <v>0.03475</v>
      </c>
      <c r="BY18" s="17"/>
      <c r="BZ18" s="17"/>
      <c r="CA18" s="34">
        <f>CA11-SUM(CA13:CA17)</f>
        <v>0.03475</v>
      </c>
      <c r="CB18" s="17"/>
      <c r="CC18" s="17"/>
      <c r="CD18" s="34">
        <f>CD11-SUM(CD13:CD17)</f>
        <v>0.03475</v>
      </c>
      <c r="CE18" s="17"/>
    </row>
    <row r="19" spans="4:83" ht="15" customHeight="1">
      <c r="D19" s="22"/>
      <c r="E19" s="45"/>
      <c r="G19" s="22"/>
      <c r="H19" s="8"/>
      <c r="I19" s="39"/>
      <c r="J19" s="22"/>
      <c r="K19" s="8"/>
      <c r="L19" s="39"/>
      <c r="M19" s="22"/>
      <c r="N19" s="8"/>
      <c r="O19" s="39"/>
      <c r="P19" s="22"/>
      <c r="Q19" s="23"/>
      <c r="R19" s="9"/>
      <c r="S19" s="22"/>
      <c r="T19" s="23"/>
      <c r="U19" s="9"/>
      <c r="V19" s="22"/>
      <c r="W19" s="23"/>
      <c r="X19" s="11"/>
      <c r="Y19" s="22"/>
      <c r="Z19" s="23"/>
      <c r="AA19" s="11"/>
      <c r="AB19" s="22"/>
      <c r="AC19" s="23"/>
      <c r="AD19" s="11"/>
      <c r="AE19" s="22"/>
      <c r="AF19" s="23"/>
      <c r="AG19" s="11"/>
      <c r="AH19" s="22"/>
      <c r="AI19" s="23"/>
      <c r="AJ19" s="11"/>
      <c r="AK19" s="33"/>
      <c r="AL19" s="11"/>
      <c r="AM19" s="11"/>
      <c r="AN19" s="33"/>
      <c r="AO19" s="11"/>
      <c r="AP19" s="11"/>
      <c r="AQ19" s="33"/>
      <c r="AR19" s="11"/>
      <c r="AS19" s="11"/>
      <c r="AT19" s="33"/>
      <c r="AU19" s="11"/>
      <c r="AV19" s="11"/>
      <c r="AW19" s="33"/>
      <c r="AX19" s="11"/>
      <c r="AY19" s="11"/>
      <c r="AZ19" s="33"/>
      <c r="BA19" s="11"/>
      <c r="BB19" s="11"/>
      <c r="BC19" s="33"/>
      <c r="BD19" s="11"/>
      <c r="BE19" s="11"/>
      <c r="BF19" s="33"/>
      <c r="BG19" s="11"/>
      <c r="BH19" s="11"/>
      <c r="BI19" s="33"/>
      <c r="BJ19" s="11"/>
      <c r="BK19" s="11"/>
      <c r="BL19" s="33"/>
      <c r="BM19" s="11"/>
      <c r="BN19" s="11"/>
      <c r="BO19" s="33"/>
      <c r="BP19" s="11"/>
      <c r="BQ19" s="11"/>
      <c r="BR19" s="33"/>
      <c r="BS19" s="11"/>
      <c r="BT19" s="11"/>
      <c r="BU19" s="33"/>
      <c r="BV19" s="11"/>
      <c r="BW19" s="11"/>
      <c r="BX19" s="33"/>
      <c r="BY19" s="11"/>
      <c r="BZ19" s="11"/>
      <c r="CA19" s="33"/>
      <c r="CB19" s="11"/>
      <c r="CC19" s="11"/>
      <c r="CD19" s="33"/>
      <c r="CE19" s="11"/>
    </row>
    <row r="20" spans="2:83" s="3" customFormat="1" ht="15" customHeight="1">
      <c r="B20" s="30" t="s">
        <v>26</v>
      </c>
      <c r="C20" s="30"/>
      <c r="D20" s="26">
        <f>D9+D11</f>
        <v>0.0514</v>
      </c>
      <c r="E20" s="52"/>
      <c r="F20" s="30"/>
      <c r="G20" s="26">
        <f>G9+G11</f>
        <v>0.0514</v>
      </c>
      <c r="H20" s="53"/>
      <c r="I20" s="42"/>
      <c r="J20" s="26">
        <f>J9+J11</f>
        <v>0.0514</v>
      </c>
      <c r="K20" s="53"/>
      <c r="L20" s="42"/>
      <c r="M20" s="26">
        <f>M9+M11</f>
        <v>0.0564</v>
      </c>
      <c r="N20" s="53"/>
      <c r="O20" s="42"/>
      <c r="P20" s="26">
        <f>P9+P11</f>
        <v>0.0564</v>
      </c>
      <c r="Q20" s="27">
        <f>Q9+Q11</f>
        <v>0.00088</v>
      </c>
      <c r="R20" s="29"/>
      <c r="S20" s="26">
        <f>S9+S11</f>
        <v>0.0564</v>
      </c>
      <c r="T20" s="27">
        <f>T9+T11</f>
        <v>7.999999999999999E-05</v>
      </c>
      <c r="U20" s="8"/>
      <c r="V20" s="26">
        <f>V9+V11</f>
        <v>0.0564</v>
      </c>
      <c r="W20" s="27">
        <f>W9+W11</f>
        <v>7.999999999999999E-05</v>
      </c>
      <c r="X20" s="35"/>
      <c r="Y20" s="26">
        <f>Y9+Y11</f>
        <v>0.0519</v>
      </c>
      <c r="Z20" s="27">
        <f>Z9+Z11</f>
        <v>0.00158</v>
      </c>
      <c r="AA20" s="35"/>
      <c r="AB20" s="26">
        <f>AB9+AB11</f>
        <v>0.0519</v>
      </c>
      <c r="AC20" s="27">
        <f>AC9+AC11</f>
        <v>0.0020800000000000003</v>
      </c>
      <c r="AD20" s="35"/>
      <c r="AE20" s="26">
        <f>AE9+AE11</f>
        <v>0.0519</v>
      </c>
      <c r="AF20" s="27">
        <f>AF9+AF11</f>
        <v>0.0025700000000000002</v>
      </c>
      <c r="AG20" s="35"/>
      <c r="AH20" s="26">
        <f>AH9+AH11</f>
        <v>0.0675</v>
      </c>
      <c r="AI20" s="27">
        <f>AI9+AI11</f>
        <v>0.0025700000000000002</v>
      </c>
      <c r="AJ20" s="35"/>
      <c r="AK20" s="63">
        <f>AK9+AK11</f>
        <v>0.0835</v>
      </c>
      <c r="AL20" s="64">
        <f>AL9+AL11</f>
        <v>0.00332</v>
      </c>
      <c r="AM20" s="35"/>
      <c r="AN20" s="63">
        <f>AN9+AN11</f>
        <v>0.0835</v>
      </c>
      <c r="AO20" s="64">
        <f>AO9+AO11</f>
        <v>0.00332</v>
      </c>
      <c r="AP20" s="35"/>
      <c r="AQ20" s="63">
        <f>AQ9+AQ11</f>
        <v>0.0744</v>
      </c>
      <c r="AR20" s="64">
        <f>AR9+AR11</f>
        <v>0.00325</v>
      </c>
      <c r="AS20" s="35"/>
      <c r="AT20" s="63">
        <f>AT9+AT11</f>
        <v>0.0734</v>
      </c>
      <c r="AU20" s="64">
        <f>AU9+AU11</f>
        <v>0.00325</v>
      </c>
      <c r="AV20" s="35"/>
      <c r="AW20" s="63">
        <f>AW9+AW11</f>
        <v>0.07490000000000001</v>
      </c>
      <c r="AX20" s="64">
        <f>AX9+AX11</f>
        <v>0.00325</v>
      </c>
      <c r="AY20" s="35"/>
      <c r="AZ20" s="63">
        <f>AZ9+AZ11</f>
        <v>0.07390000000000001</v>
      </c>
      <c r="BA20" s="64">
        <f>BA9+BA11</f>
        <v>0.00325</v>
      </c>
      <c r="BB20" s="35"/>
      <c r="BC20" s="63">
        <f>BC9+BC11</f>
        <v>0.0725</v>
      </c>
      <c r="BD20" s="64">
        <f>BD9+BD11</f>
        <v>0.00325</v>
      </c>
      <c r="BE20" s="35"/>
      <c r="BF20" s="63">
        <f>BF9+BF11</f>
        <v>0.0675</v>
      </c>
      <c r="BG20" s="64">
        <f>BG9+BG11</f>
        <v>0.00325</v>
      </c>
      <c r="BH20" s="35"/>
      <c r="BI20" s="63">
        <f>BI9+BI11</f>
        <v>0.0675</v>
      </c>
      <c r="BJ20" s="64">
        <f>BJ9+BJ11</f>
        <v>0.00325</v>
      </c>
      <c r="BK20" s="35"/>
      <c r="BL20" s="63">
        <f>BL9+BL11</f>
        <v>0.0675</v>
      </c>
      <c r="BM20" s="64">
        <f>BM9+BM11</f>
        <v>0.00325</v>
      </c>
      <c r="BN20" s="35"/>
      <c r="BO20" s="63">
        <f>BO9+BO11</f>
        <v>0.065</v>
      </c>
      <c r="BP20" s="64">
        <f>BP9+BP11</f>
        <v>0.00325</v>
      </c>
      <c r="BQ20" s="35"/>
      <c r="BR20" s="63">
        <f>BR9+BR11</f>
        <v>0.0625</v>
      </c>
      <c r="BS20" s="64">
        <f>BS9+BS11</f>
        <v>0.00325</v>
      </c>
      <c r="BT20" s="35"/>
      <c r="BU20" s="63">
        <f>BU9+BU11</f>
        <v>0.06</v>
      </c>
      <c r="BV20" s="64">
        <f>BV9+BV11</f>
        <v>0.00325</v>
      </c>
      <c r="BW20" s="35"/>
      <c r="BX20" s="63">
        <f>BX9+BX11</f>
        <v>0.0625</v>
      </c>
      <c r="BY20" s="64">
        <f>BY9+BY11</f>
        <v>0.00325</v>
      </c>
      <c r="BZ20" s="35"/>
      <c r="CA20" s="63">
        <f>CA9+CA11</f>
        <v>0.0625</v>
      </c>
      <c r="CB20" s="64">
        <f>CB9+CB11</f>
        <v>0.00325</v>
      </c>
      <c r="CC20" s="35"/>
      <c r="CD20" s="63">
        <f>CD9+CD11</f>
        <v>0.0625</v>
      </c>
      <c r="CE20" s="64">
        <f>CE9+CE11</f>
        <v>0.00325</v>
      </c>
    </row>
    <row r="21" spans="4:83" ht="15" customHeight="1">
      <c r="D21" s="22"/>
      <c r="E21" s="45"/>
      <c r="G21" s="22"/>
      <c r="H21" s="8"/>
      <c r="I21" s="39"/>
      <c r="J21" s="22"/>
      <c r="K21" s="8"/>
      <c r="L21" s="39"/>
      <c r="M21" s="22"/>
      <c r="N21" s="8"/>
      <c r="O21" s="39"/>
      <c r="P21" s="22"/>
      <c r="Q21" s="23"/>
      <c r="R21" s="9"/>
      <c r="S21" s="22"/>
      <c r="T21" s="23"/>
      <c r="U21" s="9"/>
      <c r="V21" s="22"/>
      <c r="W21" s="23"/>
      <c r="X21" s="11"/>
      <c r="Y21" s="22"/>
      <c r="Z21" s="23"/>
      <c r="AA21" s="11"/>
      <c r="AB21" s="22"/>
      <c r="AC21" s="23"/>
      <c r="AD21" s="11"/>
      <c r="AE21" s="22"/>
      <c r="AF21" s="23"/>
      <c r="AG21" s="11"/>
      <c r="AH21" s="22"/>
      <c r="AI21" s="23"/>
      <c r="AJ21" s="11"/>
      <c r="AK21" s="33"/>
      <c r="AL21" s="11"/>
      <c r="AM21" s="11"/>
      <c r="AN21" s="33"/>
      <c r="AO21" s="11"/>
      <c r="AP21" s="11"/>
      <c r="AQ21" s="33"/>
      <c r="AR21" s="11"/>
      <c r="AS21" s="11"/>
      <c r="AT21" s="33"/>
      <c r="AU21" s="11"/>
      <c r="AV21" s="11"/>
      <c r="AW21" s="33"/>
      <c r="AX21" s="11"/>
      <c r="AY21" s="11"/>
      <c r="AZ21" s="33"/>
      <c r="BA21" s="11"/>
      <c r="BB21" s="11"/>
      <c r="BC21" s="33"/>
      <c r="BD21" s="11"/>
      <c r="BE21" s="11"/>
      <c r="BF21" s="33"/>
      <c r="BG21" s="11"/>
      <c r="BH21" s="11"/>
      <c r="BI21" s="33"/>
      <c r="BJ21" s="11"/>
      <c r="BK21" s="11"/>
      <c r="BL21" s="33"/>
      <c r="BM21" s="11"/>
      <c r="BN21" s="11"/>
      <c r="BO21" s="33"/>
      <c r="BP21" s="11"/>
      <c r="BQ21" s="11"/>
      <c r="BR21" s="33"/>
      <c r="BS21" s="11"/>
      <c r="BT21" s="11"/>
      <c r="BU21" s="33"/>
      <c r="BV21" s="11"/>
      <c r="BW21" s="11"/>
      <c r="BX21" s="33"/>
      <c r="BY21" s="11"/>
      <c r="BZ21" s="11"/>
      <c r="CA21" s="33"/>
      <c r="CB21" s="11"/>
      <c r="CC21" s="11"/>
      <c r="CD21" s="33"/>
      <c r="CE21" s="11"/>
    </row>
    <row r="22" spans="2:83" ht="15" customHeight="1">
      <c r="B22" s="2" t="s">
        <v>4</v>
      </c>
      <c r="D22" s="22">
        <v>0.0005</v>
      </c>
      <c r="E22" s="45"/>
      <c r="G22" s="22">
        <v>0.0005</v>
      </c>
      <c r="H22" s="8"/>
      <c r="I22" s="39"/>
      <c r="J22" s="22">
        <v>0.0005</v>
      </c>
      <c r="K22" s="8"/>
      <c r="L22" s="39"/>
      <c r="M22" s="22">
        <v>0.0005</v>
      </c>
      <c r="N22" s="8"/>
      <c r="O22" s="39"/>
      <c r="P22" s="22">
        <v>0.0005</v>
      </c>
      <c r="Q22" s="23">
        <v>0.0005</v>
      </c>
      <c r="R22" s="9"/>
      <c r="S22" s="22">
        <v>0.0005</v>
      </c>
      <c r="T22" s="23">
        <v>0.0005</v>
      </c>
      <c r="U22" s="9"/>
      <c r="V22" s="22">
        <v>0.0005</v>
      </c>
      <c r="W22" s="23">
        <v>0.0005</v>
      </c>
      <c r="X22" s="11"/>
      <c r="Y22" s="22">
        <v>0.0005</v>
      </c>
      <c r="Z22" s="23">
        <v>0.0005</v>
      </c>
      <c r="AA22" s="11"/>
      <c r="AB22" s="22">
        <v>0.0005</v>
      </c>
      <c r="AC22" s="23">
        <v>0.0005</v>
      </c>
      <c r="AD22" s="11"/>
      <c r="AE22" s="22">
        <v>0.0005</v>
      </c>
      <c r="AF22" s="23">
        <v>0.0005</v>
      </c>
      <c r="AG22" s="11"/>
      <c r="AH22" s="22">
        <v>0.0005</v>
      </c>
      <c r="AI22" s="23">
        <v>0.0005</v>
      </c>
      <c r="AJ22" s="11"/>
      <c r="AK22" s="33">
        <v>0.0005</v>
      </c>
      <c r="AL22" s="11">
        <v>0.0005</v>
      </c>
      <c r="AM22" s="11"/>
      <c r="AN22" s="33">
        <v>0.0005</v>
      </c>
      <c r="AO22" s="11">
        <v>0.0005</v>
      </c>
      <c r="AP22" s="11"/>
      <c r="AQ22" s="33">
        <v>0.0005</v>
      </c>
      <c r="AR22" s="11">
        <v>0.0005</v>
      </c>
      <c r="AS22" s="11"/>
      <c r="AT22" s="33">
        <v>0.0005</v>
      </c>
      <c r="AU22" s="11">
        <v>0.0005</v>
      </c>
      <c r="AV22" s="11"/>
      <c r="AW22" s="33">
        <v>0.0005</v>
      </c>
      <c r="AX22" s="11">
        <v>0.0005</v>
      </c>
      <c r="AY22" s="11"/>
      <c r="AZ22" s="33">
        <v>0.0005</v>
      </c>
      <c r="BA22" s="11">
        <v>0.0005</v>
      </c>
      <c r="BB22" s="11"/>
      <c r="BC22" s="33">
        <v>0.0005</v>
      </c>
      <c r="BD22" s="11">
        <v>0.0005</v>
      </c>
      <c r="BE22" s="11"/>
      <c r="BF22" s="33">
        <v>0.0005</v>
      </c>
      <c r="BG22" s="11">
        <v>0.0005</v>
      </c>
      <c r="BH22" s="11"/>
      <c r="BI22" s="33">
        <v>0.0005</v>
      </c>
      <c r="BJ22" s="11">
        <v>0.0005</v>
      </c>
      <c r="BK22" s="11"/>
      <c r="BL22" s="33">
        <v>0.0005</v>
      </c>
      <c r="BM22" s="11">
        <v>0.0005</v>
      </c>
      <c r="BN22" s="11"/>
      <c r="BO22" s="33">
        <v>0.0005</v>
      </c>
      <c r="BP22" s="11">
        <v>0.0005</v>
      </c>
      <c r="BQ22" s="11"/>
      <c r="BR22" s="33">
        <v>0.0005</v>
      </c>
      <c r="BS22" s="11">
        <v>0.0005</v>
      </c>
      <c r="BT22" s="11"/>
      <c r="BU22" s="33">
        <v>0.0005</v>
      </c>
      <c r="BV22" s="11">
        <v>0.0005</v>
      </c>
      <c r="BW22" s="11"/>
      <c r="BX22" s="33">
        <v>0.0005</v>
      </c>
      <c r="BY22" s="11">
        <v>0.0005</v>
      </c>
      <c r="BZ22" s="11"/>
      <c r="CA22" s="33">
        <v>0.0005</v>
      </c>
      <c r="CB22" s="11">
        <v>0.0005</v>
      </c>
      <c r="CC22" s="11"/>
      <c r="CD22" s="33">
        <v>0.0005</v>
      </c>
      <c r="CE22" s="11">
        <v>0.0005</v>
      </c>
    </row>
    <row r="23" spans="2:83" ht="15" customHeight="1">
      <c r="B23" s="2" t="s">
        <v>5</v>
      </c>
      <c r="D23" s="22">
        <v>0.0004</v>
      </c>
      <c r="E23" s="45"/>
      <c r="G23" s="22">
        <v>0.0004</v>
      </c>
      <c r="H23" s="8"/>
      <c r="I23" s="39"/>
      <c r="J23" s="22">
        <v>0.0004</v>
      </c>
      <c r="K23" s="8"/>
      <c r="L23" s="39"/>
      <c r="M23" s="22">
        <v>0.0004</v>
      </c>
      <c r="N23" s="8"/>
      <c r="O23" s="39"/>
      <c r="P23" s="22">
        <v>0.0004</v>
      </c>
      <c r="Q23" s="23">
        <v>0.0004</v>
      </c>
      <c r="R23" s="9"/>
      <c r="S23" s="22">
        <v>0.0004</v>
      </c>
      <c r="T23" s="23">
        <v>0.0004</v>
      </c>
      <c r="U23" s="9"/>
      <c r="V23" s="22">
        <v>0.001</v>
      </c>
      <c r="W23" s="23">
        <v>0.001</v>
      </c>
      <c r="X23" s="11"/>
      <c r="Y23" s="22">
        <v>0.001</v>
      </c>
      <c r="Z23" s="23">
        <v>0.001</v>
      </c>
      <c r="AA23" s="11"/>
      <c r="AB23" s="22">
        <v>0.001</v>
      </c>
      <c r="AC23" s="23">
        <v>0.001</v>
      </c>
      <c r="AD23" s="11"/>
      <c r="AE23" s="22">
        <v>0.001</v>
      </c>
      <c r="AF23" s="23">
        <v>0.001</v>
      </c>
      <c r="AG23" s="11"/>
      <c r="AH23" s="22">
        <v>0.002</v>
      </c>
      <c r="AI23" s="23">
        <v>0.002</v>
      </c>
      <c r="AJ23" s="11"/>
      <c r="AK23" s="33">
        <v>0.0025</v>
      </c>
      <c r="AL23" s="11">
        <v>0.0025</v>
      </c>
      <c r="AM23" s="11"/>
      <c r="AN23" s="33">
        <v>0.0025</v>
      </c>
      <c r="AO23" s="11">
        <v>0.0025</v>
      </c>
      <c r="AP23" s="11"/>
      <c r="AQ23" s="33">
        <v>0.003</v>
      </c>
      <c r="AR23" s="11">
        <v>0.003</v>
      </c>
      <c r="AS23" s="11"/>
      <c r="AT23" s="33">
        <v>0.003</v>
      </c>
      <c r="AU23" s="11">
        <v>0.003</v>
      </c>
      <c r="AV23" s="11"/>
      <c r="AW23" s="33">
        <v>0.0005</v>
      </c>
      <c r="AX23" s="11">
        <v>0.0005</v>
      </c>
      <c r="AY23" s="11"/>
      <c r="AZ23" s="33">
        <v>0.0005</v>
      </c>
      <c r="BA23" s="11">
        <v>0.0005</v>
      </c>
      <c r="BB23" s="11"/>
      <c r="BC23" s="33">
        <v>0.0005</v>
      </c>
      <c r="BD23" s="11">
        <v>0.0005</v>
      </c>
      <c r="BE23" s="11"/>
      <c r="BF23" s="33">
        <v>0.0005</v>
      </c>
      <c r="BG23" s="11">
        <v>0.0005</v>
      </c>
      <c r="BH23" s="11"/>
      <c r="BI23" s="33">
        <v>0.0005</v>
      </c>
      <c r="BJ23" s="11">
        <v>0.0005</v>
      </c>
      <c r="BK23" s="11"/>
      <c r="BL23" s="33">
        <v>0.0005</v>
      </c>
      <c r="BM23" s="11">
        <v>0.0005</v>
      </c>
      <c r="BN23" s="11"/>
      <c r="BO23" s="33">
        <v>0.0005</v>
      </c>
      <c r="BP23" s="11">
        <v>0.0005</v>
      </c>
      <c r="BQ23" s="11"/>
      <c r="BR23" s="33">
        <v>0.0005</v>
      </c>
      <c r="BS23" s="11">
        <v>0.0005</v>
      </c>
      <c r="BT23" s="11"/>
      <c r="BU23" s="33">
        <v>0.0005</v>
      </c>
      <c r="BV23" s="11">
        <v>0.0005</v>
      </c>
      <c r="BW23" s="11"/>
      <c r="BX23" s="33">
        <v>0.0005</v>
      </c>
      <c r="BY23" s="11">
        <v>0.0005</v>
      </c>
      <c r="BZ23" s="11"/>
      <c r="CA23" s="33">
        <v>0.0005</v>
      </c>
      <c r="CB23" s="11">
        <v>0.0005</v>
      </c>
      <c r="CC23" s="11"/>
      <c r="CD23" s="33">
        <v>0.0005</v>
      </c>
      <c r="CE23" s="11">
        <v>0.0005</v>
      </c>
    </row>
    <row r="24" spans="4:83" ht="15" customHeight="1">
      <c r="D24" s="22"/>
      <c r="E24" s="45"/>
      <c r="G24" s="22"/>
      <c r="H24" s="8"/>
      <c r="I24" s="39"/>
      <c r="J24" s="22"/>
      <c r="K24" s="8"/>
      <c r="L24" s="39"/>
      <c r="M24" s="22"/>
      <c r="N24" s="8"/>
      <c r="O24" s="39"/>
      <c r="P24" s="22"/>
      <c r="Q24" s="23"/>
      <c r="R24" s="9"/>
      <c r="S24" s="22"/>
      <c r="T24" s="23"/>
      <c r="U24" s="9"/>
      <c r="V24" s="22"/>
      <c r="W24" s="23"/>
      <c r="X24" s="11"/>
      <c r="Y24" s="22"/>
      <c r="Z24" s="23"/>
      <c r="AA24" s="11"/>
      <c r="AB24" s="22"/>
      <c r="AC24" s="23"/>
      <c r="AD24" s="11"/>
      <c r="AE24" s="22"/>
      <c r="AF24" s="23"/>
      <c r="AG24" s="11"/>
      <c r="AH24" s="22"/>
      <c r="AI24" s="23"/>
      <c r="AJ24" s="11"/>
      <c r="AK24" s="22"/>
      <c r="AL24" s="23"/>
      <c r="AM24" s="11"/>
      <c r="AN24" s="22"/>
      <c r="AO24" s="23"/>
      <c r="AP24" s="11"/>
      <c r="AQ24" s="22"/>
      <c r="AR24" s="23"/>
      <c r="AS24" s="11"/>
      <c r="AT24" s="22"/>
      <c r="AU24" s="23"/>
      <c r="AV24" s="11"/>
      <c r="AW24" s="22"/>
      <c r="AX24" s="23"/>
      <c r="AY24" s="11"/>
      <c r="AZ24" s="33"/>
      <c r="BA24" s="11"/>
      <c r="BB24" s="11"/>
      <c r="BC24" s="33"/>
      <c r="BD24" s="11"/>
      <c r="BE24" s="11"/>
      <c r="BF24" s="33"/>
      <c r="BG24" s="11"/>
      <c r="BH24" s="11"/>
      <c r="BI24" s="33"/>
      <c r="BJ24" s="11"/>
      <c r="BK24" s="11"/>
      <c r="BL24" s="33"/>
      <c r="BM24" s="11"/>
      <c r="BN24" s="11"/>
      <c r="BO24" s="33"/>
      <c r="BP24" s="11"/>
      <c r="BQ24" s="11"/>
      <c r="BR24" s="33"/>
      <c r="BS24" s="11"/>
      <c r="BT24" s="11"/>
      <c r="BU24" s="33"/>
      <c r="BV24" s="11"/>
      <c r="BW24" s="11"/>
      <c r="BX24" s="33"/>
      <c r="BY24" s="11"/>
      <c r="BZ24" s="11"/>
      <c r="CA24" s="33"/>
      <c r="CB24" s="11"/>
      <c r="CC24" s="11"/>
      <c r="CD24" s="33"/>
      <c r="CE24" s="11"/>
    </row>
    <row r="25" spans="2:83" ht="15" customHeight="1">
      <c r="B25" s="36" t="s">
        <v>8</v>
      </c>
      <c r="C25" s="59"/>
      <c r="D25" s="37">
        <f>D9+D11+D22+D23</f>
        <v>0.0523</v>
      </c>
      <c r="E25" s="47"/>
      <c r="F25" s="59"/>
      <c r="G25" s="37">
        <f>G9+G11+G22+G23</f>
        <v>0.0523</v>
      </c>
      <c r="H25" s="47"/>
      <c r="I25" s="59"/>
      <c r="J25" s="37">
        <f>J9+J11+J22+J23</f>
        <v>0.0523</v>
      </c>
      <c r="K25" s="47"/>
      <c r="L25" s="59"/>
      <c r="M25" s="37">
        <f>M9+M11+M22+M23</f>
        <v>0.0573</v>
      </c>
      <c r="N25" s="47"/>
      <c r="O25" s="59"/>
      <c r="P25" s="37">
        <f>P9+P11+P22+P23</f>
        <v>0.0573</v>
      </c>
      <c r="Q25" s="38">
        <f>Q9+Q11+Q22+Q23</f>
        <v>0.0017800000000000001</v>
      </c>
      <c r="R25" s="60"/>
      <c r="S25" s="37">
        <f>S9+S11+S22+S23</f>
        <v>0.0573</v>
      </c>
      <c r="T25" s="38">
        <f>T9+T11+T22+T23</f>
        <v>0.00098</v>
      </c>
      <c r="U25" s="61"/>
      <c r="V25" s="37">
        <f>V9+V11+V22+V23</f>
        <v>0.0579</v>
      </c>
      <c r="W25" s="38">
        <f>W9+W11+W22+W23</f>
        <v>0.00158</v>
      </c>
      <c r="X25" s="62"/>
      <c r="Y25" s="37">
        <f>Y9+Y11+Y22+Y23</f>
        <v>0.0534</v>
      </c>
      <c r="Z25" s="38">
        <f>Z9+Z11+Z22+Z23</f>
        <v>0.0030800000000000003</v>
      </c>
      <c r="AA25" s="62"/>
      <c r="AB25" s="37">
        <f>AB9+AB11+AB22+AB23</f>
        <v>0.0534</v>
      </c>
      <c r="AC25" s="38">
        <f>AC9+AC11+AC22+AC23</f>
        <v>0.0035800000000000003</v>
      </c>
      <c r="AD25" s="62"/>
      <c r="AE25" s="37">
        <f>AE9+AE11+AE22+AE23</f>
        <v>0.0534</v>
      </c>
      <c r="AF25" s="38">
        <f>AF9+AF11+AF22+AF23</f>
        <v>0.004070000000000001</v>
      </c>
      <c r="AG25" s="62"/>
      <c r="AH25" s="37">
        <f>AH9+AH11+AH22+AH23</f>
        <v>0.07</v>
      </c>
      <c r="AI25" s="38">
        <f>AI9+AI11+AI22+AI23</f>
        <v>0.00507</v>
      </c>
      <c r="AJ25" s="62"/>
      <c r="AK25" s="37">
        <f>AK9+AK11+AK22+AK23</f>
        <v>0.08650000000000001</v>
      </c>
      <c r="AL25" s="38">
        <f>AL9+AL11+AL22+AL23</f>
        <v>0.00632</v>
      </c>
      <c r="AM25" s="62"/>
      <c r="AN25" s="37">
        <f>AN9+AN11+AN22+AN23</f>
        <v>0.08650000000000001</v>
      </c>
      <c r="AO25" s="38">
        <f>AO9+AO11+AO22+AO23</f>
        <v>0.00632</v>
      </c>
      <c r="AP25" s="62"/>
      <c r="AQ25" s="37">
        <f>AQ9+AQ11+AQ22+AQ23</f>
        <v>0.0779</v>
      </c>
      <c r="AR25" s="38">
        <f>AR9+AR11+AR22+AR23</f>
        <v>0.00675</v>
      </c>
      <c r="AS25" s="62"/>
      <c r="AT25" s="37">
        <f>AT9+AT11+AT22+AT23</f>
        <v>0.07690000000000001</v>
      </c>
      <c r="AU25" s="38">
        <f>AU9+AU11+AU22+AU23</f>
        <v>0.00675</v>
      </c>
      <c r="AV25" s="62"/>
      <c r="AW25" s="37">
        <f>AW9+AW11+AW22+AW23</f>
        <v>0.07590000000000001</v>
      </c>
      <c r="AX25" s="38">
        <f>AX9+AX11+AX22+AX23</f>
        <v>0.00425</v>
      </c>
      <c r="AY25" s="62"/>
      <c r="AZ25" s="37">
        <f>AZ9+AZ11+AZ22+AZ23</f>
        <v>0.07490000000000001</v>
      </c>
      <c r="BA25" s="38">
        <f>BA9+BA11+BA22+BA23</f>
        <v>0.00425</v>
      </c>
      <c r="BB25" s="62"/>
      <c r="BC25" s="37">
        <f>BC9+BC11+BC22+BC23</f>
        <v>0.0735</v>
      </c>
      <c r="BD25" s="38">
        <f>BD9+BD11+BD22+BD23</f>
        <v>0.00425</v>
      </c>
      <c r="BE25" s="62"/>
      <c r="BF25" s="37">
        <f>BF9+BF11+BF22+BF23</f>
        <v>0.0685</v>
      </c>
      <c r="BG25" s="38">
        <f>BG9+BG11+BG22+BG23</f>
        <v>0.00425</v>
      </c>
      <c r="BH25" s="62"/>
      <c r="BI25" s="37">
        <f>BI9+BI11+BI22+BI23</f>
        <v>0.0685</v>
      </c>
      <c r="BJ25" s="38">
        <f>BJ9+BJ11+BJ22+BJ23</f>
        <v>0.00425</v>
      </c>
      <c r="BK25" s="62"/>
      <c r="BL25" s="37">
        <f>BL9+BL11+BL22+BL23</f>
        <v>0.0685</v>
      </c>
      <c r="BM25" s="38">
        <f>BM9+BM11+BM22+BM23</f>
        <v>0.00425</v>
      </c>
      <c r="BN25" s="62"/>
      <c r="BO25" s="37">
        <f>BO9+BO11+BO22+BO23</f>
        <v>0.066</v>
      </c>
      <c r="BP25" s="38">
        <f>BP9+BP11+BP22+BP23</f>
        <v>0.00425</v>
      </c>
      <c r="BQ25" s="62"/>
      <c r="BR25" s="37">
        <f>BR9+BR11+BR22+BR23</f>
        <v>0.0635</v>
      </c>
      <c r="BS25" s="38">
        <f>BS9+BS11+BS22+BS23</f>
        <v>0.00425</v>
      </c>
      <c r="BT25" s="62"/>
      <c r="BU25" s="37">
        <f>BU9+BU11+BU22+BU23</f>
        <v>0.061</v>
      </c>
      <c r="BV25" s="38">
        <f>BV9+BV11+BV22+BV23</f>
        <v>0.00425</v>
      </c>
      <c r="BW25" s="62"/>
      <c r="BX25" s="37">
        <f>BX9+BX11+BX22+BX23</f>
        <v>0.0635</v>
      </c>
      <c r="BY25" s="38">
        <f>BY9+BY11+BY22+BY23</f>
        <v>0.00425</v>
      </c>
      <c r="BZ25" s="62"/>
      <c r="CA25" s="37">
        <f>CA9+CA11+CA22+CA23</f>
        <v>0.0635</v>
      </c>
      <c r="CB25" s="38">
        <f>CB9+CB11+CB22+CB23</f>
        <v>0.00425</v>
      </c>
      <c r="CC25" s="62"/>
      <c r="CD25" s="37">
        <f>CD9+CD11+CD22+CD23</f>
        <v>0.0635</v>
      </c>
      <c r="CE25" s="38">
        <f>CE9+CE11+CE22+CE23</f>
        <v>0.00425</v>
      </c>
    </row>
    <row r="26" ht="15" customHeight="1"/>
    <row r="27" spans="2:83" ht="15" customHeight="1">
      <c r="B27" s="2" t="s">
        <v>30</v>
      </c>
      <c r="D27" s="67">
        <v>0.0065</v>
      </c>
      <c r="E27" s="68"/>
      <c r="G27" s="67">
        <v>0.0065</v>
      </c>
      <c r="H27" s="68"/>
      <c r="J27" s="67">
        <v>0.0065</v>
      </c>
      <c r="K27" s="68"/>
      <c r="M27" s="67">
        <v>0.0065</v>
      </c>
      <c r="N27" s="68"/>
      <c r="P27" s="67">
        <v>0.0065</v>
      </c>
      <c r="Q27" s="68"/>
      <c r="S27" s="67">
        <v>0.0065</v>
      </c>
      <c r="T27" s="68"/>
      <c r="V27" s="67">
        <v>0.0065</v>
      </c>
      <c r="W27" s="68"/>
      <c r="Y27" s="67">
        <v>0.0065</v>
      </c>
      <c r="Z27" s="68"/>
      <c r="AB27" s="67">
        <v>0.0065</v>
      </c>
      <c r="AC27" s="68"/>
      <c r="AE27" s="67">
        <v>0.0065</v>
      </c>
      <c r="AF27" s="68"/>
      <c r="AH27" s="67">
        <v>0.0065</v>
      </c>
      <c r="AI27" s="68"/>
      <c r="AK27" s="67">
        <v>0.0065</v>
      </c>
      <c r="AL27" s="68"/>
      <c r="AN27" s="67">
        <v>0.0065</v>
      </c>
      <c r="AO27" s="68"/>
      <c r="AQ27" s="67">
        <v>0.0065</v>
      </c>
      <c r="AR27" s="68"/>
      <c r="AT27" s="67">
        <v>0.0065</v>
      </c>
      <c r="AU27" s="68"/>
      <c r="AW27" s="67">
        <v>0.0065</v>
      </c>
      <c r="AX27" s="68"/>
      <c r="AZ27" s="67">
        <v>0.0065</v>
      </c>
      <c r="BA27" s="68"/>
      <c r="BC27" s="67">
        <v>0.0065</v>
      </c>
      <c r="BD27" s="68"/>
      <c r="BF27" s="67">
        <v>0.0065</v>
      </c>
      <c r="BG27" s="68"/>
      <c r="BI27" s="67">
        <v>0.0065</v>
      </c>
      <c r="BJ27" s="68"/>
      <c r="BL27" s="67">
        <v>0.0065</v>
      </c>
      <c r="BM27" s="68"/>
      <c r="BO27" s="67">
        <v>0.0065</v>
      </c>
      <c r="BP27" s="68"/>
      <c r="BR27" s="67">
        <v>0.0065</v>
      </c>
      <c r="BS27" s="68"/>
      <c r="BU27" s="67">
        <v>0.0065</v>
      </c>
      <c r="BV27" s="68"/>
      <c r="BX27" s="67">
        <v>0.0065</v>
      </c>
      <c r="BY27" s="68"/>
      <c r="CA27" s="67">
        <v>0.0065</v>
      </c>
      <c r="CB27" s="68"/>
      <c r="CD27" s="67">
        <v>0.0065</v>
      </c>
      <c r="CE27" s="68"/>
    </row>
    <row r="28" ht="15" customHeight="1"/>
    <row r="29" ht="15" customHeight="1"/>
    <row r="30" ht="15" customHeight="1"/>
  </sheetData>
  <sheetProtection/>
  <mergeCells count="27">
    <mergeCell ref="CD5:CE5"/>
    <mergeCell ref="AT5:AU5"/>
    <mergeCell ref="M5:N5"/>
    <mergeCell ref="BL5:BM5"/>
    <mergeCell ref="BI5:BJ5"/>
    <mergeCell ref="BC5:BD5"/>
    <mergeCell ref="BU5:BV5"/>
    <mergeCell ref="D5:E5"/>
    <mergeCell ref="AK5:AL5"/>
    <mergeCell ref="P5:Q5"/>
    <mergeCell ref="S5:T5"/>
    <mergeCell ref="V5:W5"/>
    <mergeCell ref="G5:H5"/>
    <mergeCell ref="Y5:Z5"/>
    <mergeCell ref="AE5:AF5"/>
    <mergeCell ref="AB5:AC5"/>
    <mergeCell ref="AH5:AI5"/>
    <mergeCell ref="CA5:CB5"/>
    <mergeCell ref="BF5:BG5"/>
    <mergeCell ref="J5:K5"/>
    <mergeCell ref="AQ5:AR5"/>
    <mergeCell ref="AZ5:BA5"/>
    <mergeCell ref="BO5:BP5"/>
    <mergeCell ref="AN5:AO5"/>
    <mergeCell ref="BX5:BY5"/>
    <mergeCell ref="AW5:AX5"/>
    <mergeCell ref="BR5:BS5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indridi</dc:creator>
  <cp:keywords/>
  <dc:description/>
  <cp:lastModifiedBy>Karl Óskar Magnússon - SKATT</cp:lastModifiedBy>
  <cp:lastPrinted>2012-11-30T09:15:14Z</cp:lastPrinted>
  <dcterms:created xsi:type="dcterms:W3CDTF">2005-07-14T15:12:19Z</dcterms:created>
  <dcterms:modified xsi:type="dcterms:W3CDTF">2023-12-11T13:01:42Z</dcterms:modified>
  <cp:category/>
  <cp:version/>
  <cp:contentType/>
  <cp:contentStatus/>
</cp:coreProperties>
</file>