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M:\tolfraedi.org\STADTOLUR\FORSENDUR\2017\"/>
    </mc:Choice>
  </mc:AlternateContent>
  <bookViews>
    <workbookView xWindow="2310" yWindow="405" windowWidth="23865" windowHeight="13005" tabRatio="445" activeTab="1"/>
  </bookViews>
  <sheets>
    <sheet name="1989-2010" sheetId="1" r:id="rId1"/>
    <sheet name="2011-2014" sheetId="2" r:id="rId2"/>
    <sheet name="Sheet3" sheetId="3" r:id="rId3"/>
  </sheets>
  <definedNames>
    <definedName name="_xlnm.Print_Area" localSheetId="0">'1989-2010'!$B$2:$P$61</definedName>
    <definedName name="_xlnm.Print_Area" localSheetId="1">'2011-2014'!$B$2:$Q$31</definedName>
  </definedNames>
  <calcPr calcId="152511"/>
</workbook>
</file>

<file path=xl/calcChain.xml><?xml version="1.0" encoding="utf-8"?>
<calcChain xmlns="http://schemas.openxmlformats.org/spreadsheetml/2006/main">
  <c r="M11" i="2" l="1"/>
  <c r="M12" i="2"/>
  <c r="M10" i="2"/>
  <c r="M9" i="2" l="1"/>
  <c r="M8" i="2"/>
  <c r="M7" i="2"/>
  <c r="M6" i="2"/>
  <c r="C28" i="1"/>
  <c r="H28" i="1" s="1"/>
  <c r="C27" i="1"/>
  <c r="H27" i="1" s="1"/>
  <c r="C26" i="1"/>
  <c r="H26" i="1" s="1"/>
  <c r="C25" i="1"/>
  <c r="H25" i="1" s="1"/>
  <c r="C24" i="1"/>
  <c r="H24" i="1" s="1"/>
  <c r="C23" i="1"/>
  <c r="H23" i="1" s="1"/>
  <c r="C8" i="1"/>
  <c r="H8" i="1" s="1"/>
  <c r="C9" i="1"/>
  <c r="H9" i="1" s="1"/>
  <c r="C10" i="1"/>
  <c r="H10" i="1" s="1"/>
  <c r="C11" i="1"/>
  <c r="H11" i="1" s="1"/>
  <c r="C12" i="1"/>
  <c r="H12" i="1" s="1"/>
  <c r="C13" i="1"/>
  <c r="H13" i="1" s="1"/>
  <c r="C14" i="1"/>
  <c r="H14" i="1" s="1"/>
  <c r="C15" i="1"/>
  <c r="H15" i="1" s="1"/>
  <c r="C16" i="1"/>
  <c r="H16" i="1" s="1"/>
  <c r="C17" i="1"/>
  <c r="H17" i="1" s="1"/>
  <c r="C18" i="1"/>
  <c r="H18" i="1" s="1"/>
  <c r="C19" i="1"/>
  <c r="H19" i="1" s="1"/>
  <c r="C20" i="1"/>
  <c r="H20" i="1" s="1"/>
  <c r="C21" i="1"/>
  <c r="H21" i="1" s="1"/>
  <c r="C22" i="1"/>
  <c r="H22" i="1" s="1"/>
  <c r="C7" i="1"/>
  <c r="H7" i="1" s="1"/>
</calcChain>
</file>

<file path=xl/sharedStrings.xml><?xml version="1.0" encoding="utf-8"?>
<sst xmlns="http://schemas.openxmlformats.org/spreadsheetml/2006/main" count="112" uniqueCount="73">
  <si>
    <t>Staðgreiðslu-hlutfall</t>
  </si>
  <si>
    <t>Tekjuskattur</t>
  </si>
  <si>
    <t>Sérstakur tekjuskattur</t>
  </si>
  <si>
    <t>Meðalútsvar í staðgreiðslu</t>
  </si>
  <si>
    <t>Skattleysismörk í staðgreiðslu</t>
  </si>
  <si>
    <t>Mörk sérstaks tekjuskatts</t>
  </si>
  <si>
    <t>Gjald í framkvæmdasjóð aldraðra</t>
  </si>
  <si>
    <t>Almennt gjaldstig</t>
  </si>
  <si>
    <t>Sérstakt gjaldstig</t>
  </si>
  <si>
    <t>Skattaafsláttur</t>
  </si>
  <si>
    <t>Frádráttur frá skattstofni</t>
  </si>
  <si>
    <t>Persónuafsláttur</t>
  </si>
  <si>
    <t>Húsnæðissparnaður</t>
  </si>
  <si>
    <t>Sjómannaafsláttur á dag</t>
  </si>
  <si>
    <t>Kaup á hlutabréfum</t>
  </si>
  <si>
    <t>Lífeyrisiðgjöld</t>
  </si>
  <si>
    <t>Afsláttur</t>
  </si>
  <si>
    <t>Millifæranlegur milli hjóna</t>
  </si>
  <si>
    <t>Hlutfall af sparnaði</t>
  </si>
  <si>
    <t xml:space="preserve">Lágmark </t>
  </si>
  <si>
    <t>Hámark</t>
  </si>
  <si>
    <t>1/1-30/6</t>
  </si>
  <si>
    <t>1/7-30/12</t>
  </si>
  <si>
    <t>Hlutfall verðmætis</t>
  </si>
  <si>
    <t>Hámarks frádráttur</t>
  </si>
  <si>
    <t>Eignarhaldstími hlutabréfa</t>
  </si>
  <si>
    <t>2 ár</t>
  </si>
  <si>
    <t>3 ár</t>
  </si>
  <si>
    <t>5 áramót</t>
  </si>
  <si>
    <t>Álagningarár</t>
  </si>
  <si>
    <t>Skatthlutföll</t>
  </si>
  <si>
    <t>Skattleysismörk</t>
  </si>
  <si>
    <t>Fjármagnstekju-skattur</t>
  </si>
  <si>
    <t>Tryggingagjald</t>
  </si>
  <si>
    <t>Slysatryggingar-gjald sjómanna</t>
  </si>
  <si>
    <t>Sérstakur fjármagnstekjuskattur var fyrst lagður á árið 1997 og  náði þá aðeins til söluhagnaðar af hlutabréfum undir þremur milljónum. Fyrir þann tíma voru vextir skattfrjálsir og hagnaður af sölu eigna, öðrum en hlutabréfum, umfram ákveðin mörk var skattlagður til jafns við launatekjur. Fjármagnstekjuskattur tekur nú til vaxta, arðs, söluhagnaðar og leigu.</t>
  </si>
  <si>
    <t>Tryggingagjald var fyrst lagt á árið 1992 á launatekjur árisins 1991. Tryggingagjald kom í stað 3,5% launaskatts, 0,23% slysatryggingagjalds, 2% lífeyristryggingagjalds,  0,1% vinnueftirlitsgjalds og atvinnuleysistryggingagjalds, sem var 82,52 kr. á viku. Samanlagt voru þessi gjöld frá 2,8% til 6,1% af launum.</t>
  </si>
  <si>
    <t>Útvarpsgjald</t>
  </si>
  <si>
    <t>Launagreiðandi</t>
  </si>
  <si>
    <t xml:space="preserve">Lífeyrisframlög eru mismunandi eftir starfstéttum en í töflunni er sýnt lágmarksiðgjald sbr. lög 129/1997 </t>
  </si>
  <si>
    <t>Launþegi</t>
  </si>
  <si>
    <t>Lágmarksiðgjald</t>
  </si>
  <si>
    <t>Framlag í séreignarsjóð</t>
  </si>
  <si>
    <t>Sérstakt skattþrep við álagningu 2010 á tekjur umfram 4.200 þúsund sem aflað var síðari helming ársins 2009.</t>
  </si>
  <si>
    <t>Skattar á laun einstaklinga, afslættir og frádráttur 1989 til 2010</t>
  </si>
  <si>
    <t>5,34%/7%</t>
  </si>
  <si>
    <t>Tryggingagjald var hækkað úr 5,34% í 7% á miðju ári 2009</t>
  </si>
  <si>
    <t>10%/15%</t>
  </si>
  <si>
    <t>Mörk fjármagnstekjuskatts</t>
  </si>
  <si>
    <t>Fjármagnstekjuskattur var hækkaður úr 10% í 15% á miðju ári 2009. Þá var 250 þús frítekjumark  tekið upp . Breytingin tók gildi um mitt ár 2009.</t>
  </si>
  <si>
    <t>Launa-greiðandi</t>
  </si>
  <si>
    <t>Hámark söluhagnaðar hlutabréfa</t>
  </si>
  <si>
    <t>Tekjumörk</t>
  </si>
  <si>
    <t>Þrep 1</t>
  </si>
  <si>
    <t>Þrep 2</t>
  </si>
  <si>
    <t>Þrep 3</t>
  </si>
  <si>
    <t>Fjármagns-
tekjuskattur</t>
  </si>
  <si>
    <t>Millifæranlegur á milli hjóna</t>
  </si>
  <si>
    <t>Allir vinna</t>
  </si>
  <si>
    <t>Einstaklingur</t>
  </si>
  <si>
    <t>Hjón</t>
  </si>
  <si>
    <t>Frítekjumark vegna fjármagnstekna tekur aðeins til vaxtekna. Einungis 70% leigutekna vegna íbúðarhúsnæðis mynda stofn.</t>
  </si>
  <si>
    <t>Tekjumörk eru tvöföld hjá hjónum.</t>
  </si>
  <si>
    <t>4%/6%</t>
  </si>
  <si>
    <t>Einstaklingum var leyft að draga frá 6% af launum sem greidd voru í séreignarlífeyrissparnað á tímabilinu janúar til september 2010.</t>
  </si>
  <si>
    <t>Frítekjumörk vaxtatekna</t>
  </si>
  <si>
    <t>Frádráttur vegna framlaga í séreignarsjóð hækkaði í 4% 1. júlí 2014.</t>
  </si>
  <si>
    <t>Frá álagningu 2011 hafa einungis 70% leigutekna af útleigu íbúðarhúsnæðis mynda fjármagnstekjuskattsstofn. Skattur á leigutekjur er því 14%.</t>
  </si>
  <si>
    <t>2%/4%</t>
  </si>
  <si>
    <t>Skattar á laun einstaklinga, afslættir og frádráttur 2011 til 2017</t>
  </si>
  <si>
    <t xml:space="preserve">Árið 2011 var leyfilegt að draga frá tekjuskattsstofni helming þeirra fjárhæð sem greidd var á árinu 2010, án virðisaukaskatts, vegna vinnu við viðhald og endurbætur á íbúðar- og tómsstundarhúsnæði. </t>
  </si>
  <si>
    <t>Hámark flutt til maka úr þrepi 3</t>
  </si>
  <si>
    <t xml:space="preserve">Við álagningu 2017 gat maki sem var með tekjur yfir tekjumörkum þreps 3 flutt niður í þrep 2 helming þeirra fjárhæðar sem sem vantaði upp á að makinn næði þrepi 3. </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</si>
</sst>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1" formatCode="_-* #,##0\ _k_r_._-;\-* #,##0\ _k_r_._-;_-* &quot;-&quot;\ _k_r_._-;_-@_-"/>
    <numFmt numFmtId="164" formatCode="_-* #,##0.0\ _k_r_._-;\-* #,##0.0\ _k_r_._-;_-* &quot;-&quot;?\ _k_r_._-;_-@_-"/>
    <numFmt numFmtId="165" formatCode="0.0%"/>
  </numFmts>
  <fonts count="6" x14ac:knownFonts="1">
    <font>
      <sz val="10"/>
      <name val="Arial"/>
    </font>
    <font>
      <sz val="10"/>
      <name val="Arial"/>
      <family val="2"/>
    </font>
    <font>
      <sz val="8"/>
      <name val="Arial"/>
      <family val="2"/>
    </font>
    <font>
      <b/>
      <sz val="12"/>
      <name val="Arial"/>
      <family val="2"/>
    </font>
    <font>
      <b/>
      <sz val="8"/>
      <name val="Arial"/>
      <family val="2"/>
    </font>
    <font>
      <sz val="10"/>
      <name val="Arial"/>
      <family val="2"/>
    </font>
  </fonts>
  <fills count="2">
    <fill>
      <patternFill patternType="none"/>
    </fill>
    <fill>
      <patternFill patternType="gray125"/>
    </fill>
  </fills>
  <borders count="16">
    <border>
      <left/>
      <right/>
      <top/>
      <bottom/>
      <diagonal/>
    </border>
    <border>
      <left/>
      <right/>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style="medium">
        <color indexed="64"/>
      </top>
      <bottom/>
      <diagonal/>
    </border>
    <border>
      <left style="medium">
        <color indexed="64"/>
      </left>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top style="medium">
        <color indexed="64"/>
      </top>
      <bottom/>
      <diagonal/>
    </border>
    <border>
      <left style="medium">
        <color indexed="64"/>
      </left>
      <right style="medium">
        <color indexed="64"/>
      </right>
      <top/>
      <bottom/>
      <diagonal/>
    </border>
    <border>
      <left/>
      <right style="medium">
        <color indexed="64"/>
      </right>
      <top style="medium">
        <color indexed="64"/>
      </top>
      <bottom style="medium">
        <color indexed="64"/>
      </bottom>
      <diagonal/>
    </border>
  </borders>
  <cellStyleXfs count="3">
    <xf numFmtId="0" fontId="0" fillId="0" borderId="0"/>
    <xf numFmtId="9" fontId="1" fillId="0" borderId="0" applyFont="0" applyFill="0" applyBorder="0" applyAlignment="0" applyProtection="0"/>
    <xf numFmtId="0" fontId="5" fillId="0" borderId="0"/>
  </cellStyleXfs>
  <cellXfs count="189">
    <xf numFmtId="0" fontId="0" fillId="0" borderId="0" xfId="0"/>
    <xf numFmtId="0" fontId="2" fillId="0" borderId="0" xfId="0" applyFont="1" applyAlignment="1"/>
    <xf numFmtId="0" fontId="3" fillId="0" borderId="0" xfId="0" applyFont="1" applyFill="1" applyBorder="1" applyAlignment="1"/>
    <xf numFmtId="3" fontId="2" fillId="0" borderId="0" xfId="0" applyNumberFormat="1" applyFont="1" applyAlignment="1"/>
    <xf numFmtId="0" fontId="2" fillId="0" borderId="0" xfId="0" applyFont="1" applyFill="1" applyBorder="1" applyAlignment="1"/>
    <xf numFmtId="0" fontId="2" fillId="0" borderId="0" xfId="0" applyFont="1" applyBorder="1" applyAlignment="1"/>
    <xf numFmtId="0" fontId="2" fillId="0" borderId="0" xfId="0" applyFont="1" applyBorder="1" applyAlignment="1">
      <alignment horizontal="center" vertical="center"/>
    </xf>
    <xf numFmtId="10" fontId="2" fillId="0" borderId="0" xfId="1" applyNumberFormat="1" applyFont="1" applyFill="1" applyBorder="1" applyAlignment="1">
      <alignment horizontal="center"/>
    </xf>
    <xf numFmtId="41" fontId="2" fillId="0" borderId="0" xfId="1" applyNumberFormat="1" applyFont="1" applyFill="1" applyBorder="1" applyAlignment="1">
      <alignment horizontal="center"/>
    </xf>
    <xf numFmtId="3" fontId="2" fillId="0" borderId="0" xfId="0" applyNumberFormat="1" applyFont="1" applyFill="1" applyBorder="1" applyAlignment="1">
      <alignment horizontal="center"/>
    </xf>
    <xf numFmtId="41" fontId="2" fillId="0" borderId="0" xfId="0" applyNumberFormat="1" applyFont="1" applyFill="1" applyBorder="1" applyAlignment="1"/>
    <xf numFmtId="164" fontId="2" fillId="0" borderId="0" xfId="1" applyNumberFormat="1" applyFont="1" applyBorder="1" applyAlignment="1"/>
    <xf numFmtId="3" fontId="2" fillId="0" borderId="0" xfId="0" applyNumberFormat="1" applyFont="1" applyFill="1" applyBorder="1" applyAlignment="1"/>
    <xf numFmtId="0" fontId="2" fillId="0" borderId="1" xfId="0" applyFont="1" applyBorder="1" applyAlignment="1"/>
    <xf numFmtId="3" fontId="2" fillId="0" borderId="0" xfId="0" applyNumberFormat="1" applyFont="1" applyBorder="1"/>
    <xf numFmtId="3" fontId="2" fillId="0" borderId="1" xfId="0" applyNumberFormat="1" applyFont="1" applyBorder="1"/>
    <xf numFmtId="3" fontId="2" fillId="0" borderId="1" xfId="0" applyNumberFormat="1" applyFont="1" applyBorder="1" applyAlignment="1"/>
    <xf numFmtId="3" fontId="2" fillId="0" borderId="0" xfId="0" applyNumberFormat="1" applyFont="1" applyBorder="1" applyAlignment="1"/>
    <xf numFmtId="0" fontId="2" fillId="0" borderId="0" xfId="0" applyFont="1" applyAlignment="1">
      <alignment horizontal="left" wrapText="1"/>
    </xf>
    <xf numFmtId="10" fontId="2" fillId="0" borderId="0" xfId="0" applyNumberFormat="1" applyFont="1" applyBorder="1" applyAlignment="1"/>
    <xf numFmtId="10" fontId="2" fillId="0" borderId="2" xfId="1" applyNumberFormat="1" applyFont="1" applyFill="1" applyBorder="1" applyAlignment="1">
      <alignment horizontal="center"/>
    </xf>
    <xf numFmtId="10" fontId="2" fillId="0" borderId="3" xfId="1" applyNumberFormat="1" applyFont="1" applyFill="1" applyBorder="1" applyAlignment="1">
      <alignment horizontal="center"/>
    </xf>
    <xf numFmtId="10" fontId="2" fillId="0" borderId="4" xfId="1" applyNumberFormat="1" applyFont="1" applyFill="1" applyBorder="1" applyAlignment="1">
      <alignment horizontal="center"/>
    </xf>
    <xf numFmtId="10" fontId="2" fillId="0" borderId="5" xfId="1" applyNumberFormat="1" applyFont="1" applyFill="1" applyBorder="1" applyAlignment="1">
      <alignment horizontal="center"/>
    </xf>
    <xf numFmtId="164" fontId="2" fillId="0" borderId="5" xfId="1" applyNumberFormat="1" applyFont="1" applyBorder="1" applyAlignment="1"/>
    <xf numFmtId="10" fontId="2" fillId="0" borderId="6" xfId="1" applyNumberFormat="1" applyFont="1" applyFill="1" applyBorder="1" applyAlignment="1">
      <alignment horizontal="center"/>
    </xf>
    <xf numFmtId="165" fontId="2" fillId="0" borderId="0" xfId="1" applyNumberFormat="1" applyFont="1" applyBorder="1" applyAlignment="1"/>
    <xf numFmtId="41" fontId="2" fillId="0" borderId="3" xfId="1" applyNumberFormat="1" applyFont="1" applyFill="1" applyBorder="1" applyAlignment="1">
      <alignment horizontal="center"/>
    </xf>
    <xf numFmtId="3" fontId="2" fillId="0" borderId="2" xfId="0" applyNumberFormat="1" applyFont="1" applyFill="1" applyBorder="1" applyAlignment="1">
      <alignment horizontal="center"/>
    </xf>
    <xf numFmtId="3" fontId="2" fillId="0" borderId="3" xfId="0" applyNumberFormat="1" applyFont="1" applyFill="1" applyBorder="1" applyAlignment="1">
      <alignment horizontal="center"/>
    </xf>
    <xf numFmtId="164" fontId="2" fillId="0" borderId="3" xfId="1" applyNumberFormat="1" applyFont="1" applyBorder="1" applyAlignment="1"/>
    <xf numFmtId="3" fontId="2" fillId="0" borderId="4" xfId="0" applyNumberFormat="1" applyFont="1" applyFill="1" applyBorder="1" applyAlignment="1">
      <alignment horizontal="center"/>
    </xf>
    <xf numFmtId="164" fontId="2" fillId="0" borderId="6" xfId="1" applyNumberFormat="1" applyFont="1" applyBorder="1" applyAlignment="1"/>
    <xf numFmtId="164" fontId="2" fillId="0" borderId="2" xfId="1" applyNumberFormat="1" applyFont="1" applyBorder="1" applyAlignment="1"/>
    <xf numFmtId="0" fontId="2" fillId="0" borderId="5" xfId="0" applyFont="1" applyFill="1" applyBorder="1" applyAlignment="1">
      <alignment horizontal="center" vertical="center" wrapText="1"/>
    </xf>
    <xf numFmtId="0" fontId="2" fillId="0" borderId="6" xfId="0" applyFont="1" applyFill="1" applyBorder="1" applyAlignment="1">
      <alignment horizontal="center" vertical="center" wrapText="1"/>
    </xf>
    <xf numFmtId="41" fontId="2" fillId="0" borderId="0" xfId="0" applyNumberFormat="1" applyFont="1" applyBorder="1"/>
    <xf numFmtId="0" fontId="2" fillId="0" borderId="0" xfId="0" applyFont="1" applyBorder="1" applyAlignment="1">
      <alignment horizontal="left" wrapText="1"/>
    </xf>
    <xf numFmtId="41" fontId="2" fillId="0" borderId="5" xfId="0" applyNumberFormat="1" applyFont="1" applyBorder="1"/>
    <xf numFmtId="3" fontId="2" fillId="0" borderId="6" xfId="0" applyNumberFormat="1" applyFont="1" applyFill="1" applyBorder="1" applyAlignment="1">
      <alignment horizontal="center"/>
    </xf>
    <xf numFmtId="9" fontId="2" fillId="0" borderId="3" xfId="0" applyNumberFormat="1" applyFont="1" applyBorder="1" applyAlignment="1"/>
    <xf numFmtId="9" fontId="2" fillId="0" borderId="6" xfId="0" applyNumberFormat="1" applyFont="1" applyBorder="1" applyAlignment="1"/>
    <xf numFmtId="164" fontId="2" fillId="0" borderId="2" xfId="0" applyNumberFormat="1" applyFont="1" applyBorder="1" applyAlignment="1"/>
    <xf numFmtId="164" fontId="2" fillId="0" borderId="3" xfId="0" applyNumberFormat="1" applyFont="1" applyBorder="1" applyAlignment="1"/>
    <xf numFmtId="165" fontId="2" fillId="0" borderId="2" xfId="1" applyNumberFormat="1" applyFont="1" applyBorder="1" applyAlignment="1"/>
    <xf numFmtId="165" fontId="2" fillId="0" borderId="4" xfId="1" applyNumberFormat="1" applyFont="1" applyBorder="1" applyAlignment="1"/>
    <xf numFmtId="0" fontId="2" fillId="0" borderId="5" xfId="0" applyFont="1" applyBorder="1" applyAlignment="1">
      <alignment horizontal="center" vertical="center" wrapText="1"/>
    </xf>
    <xf numFmtId="3" fontId="2" fillId="0" borderId="8" xfId="0" applyNumberFormat="1" applyFont="1" applyFill="1" applyBorder="1" applyAlignment="1">
      <alignment horizontal="center"/>
    </xf>
    <xf numFmtId="3" fontId="2" fillId="0" borderId="7" xfId="0" applyNumberFormat="1" applyFont="1" applyFill="1" applyBorder="1" applyAlignment="1">
      <alignment horizontal="center"/>
    </xf>
    <xf numFmtId="41" fontId="2" fillId="0" borderId="14" xfId="0" applyNumberFormat="1" applyFont="1" applyBorder="1"/>
    <xf numFmtId="3" fontId="2" fillId="0" borderId="10" xfId="0" applyNumberFormat="1" applyFont="1" applyBorder="1"/>
    <xf numFmtId="9" fontId="2" fillId="0" borderId="7" xfId="0" applyNumberFormat="1" applyFont="1" applyBorder="1" applyAlignment="1"/>
    <xf numFmtId="3" fontId="2" fillId="0" borderId="13" xfId="0" applyNumberFormat="1" applyFont="1" applyBorder="1"/>
    <xf numFmtId="3" fontId="2" fillId="0" borderId="5" xfId="0" applyNumberFormat="1" applyFont="1" applyFill="1" applyBorder="1" applyAlignment="1">
      <alignment horizontal="center"/>
    </xf>
    <xf numFmtId="3" fontId="2" fillId="0" borderId="14" xfId="0" applyNumberFormat="1" applyFont="1" applyBorder="1"/>
    <xf numFmtId="0" fontId="4" fillId="0" borderId="2" xfId="0" applyFont="1" applyFill="1" applyBorder="1" applyAlignment="1">
      <alignment horizontal="center"/>
    </xf>
    <xf numFmtId="0" fontId="4" fillId="0" borderId="4" xfId="0" applyFont="1" applyFill="1" applyBorder="1" applyAlignment="1">
      <alignment horizontal="center"/>
    </xf>
    <xf numFmtId="164" fontId="2" fillId="0" borderId="0" xfId="0" applyNumberFormat="1" applyFont="1" applyBorder="1" applyAlignment="1"/>
    <xf numFmtId="164" fontId="2" fillId="0" borderId="13" xfId="1" applyNumberFormat="1" applyFont="1" applyBorder="1" applyAlignment="1"/>
    <xf numFmtId="0" fontId="2" fillId="0" borderId="0" xfId="0" applyFont="1" applyBorder="1" applyAlignment="1">
      <alignment horizontal="center"/>
    </xf>
    <xf numFmtId="0" fontId="2" fillId="0" borderId="4" xfId="0" applyFont="1" applyFill="1" applyBorder="1" applyAlignment="1">
      <alignment horizontal="center" vertical="center" wrapText="1"/>
    </xf>
    <xf numFmtId="165" fontId="2" fillId="0" borderId="0" xfId="0" applyNumberFormat="1" applyFont="1" applyBorder="1" applyAlignment="1"/>
    <xf numFmtId="3" fontId="2" fillId="0" borderId="5" xfId="0" applyNumberFormat="1" applyFont="1" applyFill="1" applyBorder="1" applyAlignment="1"/>
    <xf numFmtId="3" fontId="2" fillId="0" borderId="5" xfId="0" applyNumberFormat="1" applyFont="1" applyBorder="1"/>
    <xf numFmtId="165" fontId="2" fillId="0" borderId="5" xfId="0" applyNumberFormat="1" applyFont="1" applyBorder="1" applyAlignment="1"/>
    <xf numFmtId="41" fontId="2" fillId="0" borderId="0" xfId="0" applyNumberFormat="1" applyFont="1" applyBorder="1" applyAlignment="1">
      <alignment horizontal="center"/>
    </xf>
    <xf numFmtId="0" fontId="4" fillId="0" borderId="8" xfId="0" applyFont="1" applyFill="1" applyBorder="1" applyAlignment="1">
      <alignment horizontal="center"/>
    </xf>
    <xf numFmtId="9" fontId="2" fillId="0" borderId="13" xfId="0" applyNumberFormat="1" applyFont="1" applyBorder="1"/>
    <xf numFmtId="9" fontId="2" fillId="0" borderId="0" xfId="0" applyNumberFormat="1" applyFont="1" applyBorder="1"/>
    <xf numFmtId="0" fontId="2" fillId="0" borderId="6" xfId="0" applyFont="1" applyBorder="1" applyAlignment="1">
      <alignment horizontal="center" vertical="center" wrapText="1"/>
    </xf>
    <xf numFmtId="164" fontId="2" fillId="0" borderId="0" xfId="1" applyNumberFormat="1" applyFont="1" applyBorder="1" applyAlignment="1">
      <alignment horizontal="center"/>
    </xf>
    <xf numFmtId="10" fontId="2" fillId="0" borderId="0" xfId="1" applyNumberFormat="1" applyFont="1" applyBorder="1" applyAlignment="1">
      <alignment horizontal="center"/>
    </xf>
    <xf numFmtId="164" fontId="2" fillId="0" borderId="3" xfId="1" applyNumberFormat="1" applyFont="1" applyBorder="1" applyAlignment="1">
      <alignment horizontal="center"/>
    </xf>
    <xf numFmtId="165" fontId="2" fillId="0" borderId="3" xfId="1" applyNumberFormat="1" applyFont="1" applyBorder="1" applyAlignment="1">
      <alignment horizontal="center"/>
    </xf>
    <xf numFmtId="165" fontId="2" fillId="0" borderId="6" xfId="1" applyNumberFormat="1" applyFont="1" applyBorder="1" applyAlignment="1">
      <alignment horizontal="center"/>
    </xf>
    <xf numFmtId="164" fontId="2" fillId="0" borderId="7" xfId="1" applyNumberFormat="1" applyFont="1" applyBorder="1" applyAlignment="1">
      <alignment horizontal="center"/>
    </xf>
    <xf numFmtId="10" fontId="2" fillId="0" borderId="3" xfId="1" applyNumberFormat="1" applyFont="1" applyBorder="1" applyAlignment="1">
      <alignment horizontal="center"/>
    </xf>
    <xf numFmtId="10" fontId="2" fillId="0" borderId="6" xfId="1" applyNumberFormat="1" applyFont="1" applyBorder="1" applyAlignment="1">
      <alignment horizontal="center"/>
    </xf>
    <xf numFmtId="0" fontId="2" fillId="0" borderId="6" xfId="2" applyFont="1" applyFill="1" applyBorder="1" applyAlignment="1">
      <alignment horizontal="center" vertical="center" wrapText="1"/>
    </xf>
    <xf numFmtId="0" fontId="1" fillId="0" borderId="0" xfId="0" applyFont="1"/>
    <xf numFmtId="0" fontId="1" fillId="0" borderId="6" xfId="0" applyFont="1" applyFill="1" applyBorder="1" applyAlignment="1">
      <alignment horizontal="center" vertical="center" wrapText="1"/>
    </xf>
    <xf numFmtId="0" fontId="1" fillId="0" borderId="0" xfId="0" applyFont="1" applyBorder="1"/>
    <xf numFmtId="0" fontId="1" fillId="0" borderId="4" xfId="0" applyFont="1" applyFill="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3" fontId="0" fillId="0" borderId="2" xfId="0" applyNumberFormat="1" applyBorder="1"/>
    <xf numFmtId="3" fontId="0" fillId="0" borderId="0" xfId="0" applyNumberFormat="1" applyBorder="1"/>
    <xf numFmtId="3" fontId="0" fillId="0" borderId="3" xfId="0" applyNumberFormat="1" applyBorder="1"/>
    <xf numFmtId="0" fontId="0" fillId="0" borderId="0" xfId="0" applyBorder="1"/>
    <xf numFmtId="10" fontId="0" fillId="0" borderId="2" xfId="0" applyNumberFormat="1" applyBorder="1"/>
    <xf numFmtId="10" fontId="0" fillId="0" borderId="0" xfId="0" applyNumberFormat="1" applyBorder="1"/>
    <xf numFmtId="10" fontId="0" fillId="0" borderId="3" xfId="0" applyNumberFormat="1" applyBorder="1"/>
    <xf numFmtId="0" fontId="0" fillId="0" borderId="11" xfId="0" applyBorder="1" applyAlignment="1">
      <alignment horizontal="center" vertical="center"/>
    </xf>
    <xf numFmtId="0" fontId="0" fillId="0" borderId="12" xfId="0" applyBorder="1" applyAlignment="1">
      <alignment horizontal="center" vertical="center"/>
    </xf>
    <xf numFmtId="0" fontId="0" fillId="0" borderId="15" xfId="0" applyBorder="1" applyAlignment="1">
      <alignment horizontal="center" vertical="center"/>
    </xf>
    <xf numFmtId="9" fontId="0" fillId="0" borderId="3" xfId="0" applyNumberFormat="1" applyBorder="1"/>
    <xf numFmtId="10" fontId="0" fillId="0" borderId="4" xfId="0" applyNumberFormat="1" applyBorder="1"/>
    <xf numFmtId="10" fontId="0" fillId="0" borderId="5" xfId="0" applyNumberFormat="1" applyBorder="1"/>
    <xf numFmtId="10" fontId="0" fillId="0" borderId="6" xfId="0" applyNumberFormat="1" applyBorder="1"/>
    <xf numFmtId="9" fontId="0" fillId="0" borderId="6" xfId="0" applyNumberFormat="1" applyBorder="1"/>
    <xf numFmtId="3" fontId="0" fillId="0" borderId="5" xfId="0" applyNumberFormat="1" applyBorder="1"/>
    <xf numFmtId="0" fontId="0" fillId="0" borderId="2" xfId="0" applyBorder="1"/>
    <xf numFmtId="0" fontId="0" fillId="0" borderId="3" xfId="0" applyBorder="1"/>
    <xf numFmtId="0" fontId="0" fillId="0" borderId="4" xfId="0" applyFill="1" applyBorder="1"/>
    <xf numFmtId="3" fontId="0" fillId="0" borderId="6" xfId="0" applyNumberFormat="1" applyBorder="1"/>
    <xf numFmtId="3" fontId="0" fillId="0" borderId="4" xfId="0" applyNumberFormat="1" applyBorder="1"/>
    <xf numFmtId="9" fontId="0" fillId="0" borderId="8" xfId="0" applyNumberFormat="1" applyBorder="1"/>
    <xf numFmtId="3" fontId="0" fillId="0" borderId="13" xfId="0" applyNumberFormat="1" applyBorder="1"/>
    <xf numFmtId="3" fontId="0" fillId="0" borderId="7" xfId="0" applyNumberFormat="1" applyBorder="1"/>
    <xf numFmtId="9" fontId="0" fillId="0" borderId="4" xfId="0" applyNumberFormat="1" applyBorder="1"/>
    <xf numFmtId="9" fontId="0" fillId="0" borderId="7" xfId="0" applyNumberFormat="1" applyBorder="1"/>
    <xf numFmtId="0" fontId="0" fillId="0" borderId="1" xfId="0" applyBorder="1"/>
    <xf numFmtId="3" fontId="0" fillId="0" borderId="8" xfId="0" applyNumberFormat="1" applyBorder="1"/>
    <xf numFmtId="10" fontId="0" fillId="0" borderId="7" xfId="0" applyNumberFormat="1" applyBorder="1"/>
    <xf numFmtId="3" fontId="0" fillId="0" borderId="5" xfId="0" applyNumberFormat="1" applyFill="1" applyBorder="1"/>
    <xf numFmtId="9" fontId="0" fillId="0" borderId="8" xfId="0" applyNumberFormat="1" applyBorder="1" applyAlignment="1">
      <alignment horizontal="right"/>
    </xf>
    <xf numFmtId="9" fontId="0" fillId="0" borderId="4" xfId="0" applyNumberFormat="1" applyBorder="1" applyAlignment="1">
      <alignment horizontal="right"/>
    </xf>
    <xf numFmtId="0" fontId="0" fillId="0" borderId="9" xfId="0" applyBorder="1"/>
    <xf numFmtId="0" fontId="0" fillId="0" borderId="10" xfId="0" applyBorder="1"/>
    <xf numFmtId="10" fontId="0" fillId="0" borderId="8" xfId="0" applyNumberFormat="1" applyBorder="1"/>
    <xf numFmtId="3" fontId="0" fillId="0" borderId="0" xfId="0" applyNumberFormat="1" applyFill="1" applyBorder="1"/>
    <xf numFmtId="0" fontId="0" fillId="0" borderId="14" xfId="0" applyBorder="1"/>
    <xf numFmtId="3" fontId="0" fillId="0" borderId="2" xfId="0" applyNumberFormat="1" applyFill="1" applyBorder="1"/>
    <xf numFmtId="0" fontId="0" fillId="0" borderId="2" xfId="0" applyFill="1" applyBorder="1"/>
    <xf numFmtId="0" fontId="0" fillId="0" borderId="3" xfId="0" applyFill="1" applyBorder="1"/>
    <xf numFmtId="9" fontId="0" fillId="0" borderId="2" xfId="0" applyNumberFormat="1" applyBorder="1"/>
    <xf numFmtId="9" fontId="0" fillId="0" borderId="2" xfId="0" applyNumberFormat="1" applyBorder="1" applyAlignment="1">
      <alignment horizontal="right"/>
    </xf>
    <xf numFmtId="10" fontId="0" fillId="0" borderId="0" xfId="0" applyNumberFormat="1"/>
    <xf numFmtId="0" fontId="1" fillId="0" borderId="5" xfId="0" applyFont="1" applyFill="1" applyBorder="1" applyAlignment="1">
      <alignment horizontal="center" vertical="center" wrapText="1"/>
    </xf>
    <xf numFmtId="0" fontId="0" fillId="0" borderId="6" xfId="0" applyBorder="1" applyAlignment="1">
      <alignment horizontal="center" vertical="center" wrapText="1"/>
    </xf>
    <xf numFmtId="0" fontId="1" fillId="0" borderId="12" xfId="0" applyFont="1" applyBorder="1" applyAlignment="1">
      <alignment horizontal="center" vertical="center"/>
    </xf>
    <xf numFmtId="0" fontId="1" fillId="0" borderId="15" xfId="0" applyFont="1" applyBorder="1" applyAlignment="1">
      <alignment horizontal="center" vertical="center"/>
    </xf>
    <xf numFmtId="0" fontId="1" fillId="0" borderId="0" xfId="0" applyFont="1" applyFill="1" applyBorder="1" applyAlignment="1">
      <alignment horizontal="center" vertical="center" wrapText="1"/>
    </xf>
    <xf numFmtId="0" fontId="0" fillId="0" borderId="4" xfId="0" applyBorder="1" applyAlignment="1">
      <alignment horizontal="center" vertical="center" wrapText="1"/>
    </xf>
    <xf numFmtId="0" fontId="1" fillId="0" borderId="11" xfId="0" applyFont="1" applyBorder="1" applyAlignment="1">
      <alignment horizontal="center" vertical="center"/>
    </xf>
    <xf numFmtId="0" fontId="2" fillId="0" borderId="8"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8" xfId="0" applyFont="1" applyBorder="1" applyAlignment="1">
      <alignment horizontal="center"/>
    </xf>
    <xf numFmtId="0" fontId="2" fillId="0" borderId="13" xfId="0" applyFont="1" applyBorder="1" applyAlignment="1">
      <alignment horizontal="center"/>
    </xf>
    <xf numFmtId="0" fontId="2" fillId="0" borderId="8" xfId="0" applyFont="1" applyFill="1" applyBorder="1" applyAlignment="1">
      <alignment horizontal="center" vertical="center"/>
    </xf>
    <xf numFmtId="0" fontId="2" fillId="0" borderId="13" xfId="0" applyFont="1" applyFill="1" applyBorder="1" applyAlignment="1">
      <alignment horizontal="center" vertical="center"/>
    </xf>
    <xf numFmtId="0" fontId="2" fillId="0" borderId="7" xfId="0" applyFont="1" applyFill="1" applyBorder="1" applyAlignment="1">
      <alignment horizontal="center" vertical="center"/>
    </xf>
    <xf numFmtId="0" fontId="2" fillId="0" borderId="9" xfId="0" applyFont="1" applyFill="1" applyBorder="1" applyAlignment="1">
      <alignment horizontal="center" vertical="center" wrapText="1"/>
    </xf>
    <xf numFmtId="0" fontId="2" fillId="0" borderId="10" xfId="0" applyFont="1" applyFill="1" applyBorder="1" applyAlignment="1">
      <alignment horizontal="center" vertical="center" wrapText="1"/>
    </xf>
    <xf numFmtId="3" fontId="2" fillId="0" borderId="11" xfId="0" applyNumberFormat="1" applyFont="1" applyFill="1" applyBorder="1" applyAlignment="1">
      <alignment horizontal="center"/>
    </xf>
    <xf numFmtId="3" fontId="2" fillId="0" borderId="12" xfId="0" applyNumberFormat="1" applyFont="1" applyFill="1" applyBorder="1" applyAlignment="1">
      <alignment horizontal="center"/>
    </xf>
    <xf numFmtId="0" fontId="2" fillId="0" borderId="13" xfId="0" applyFont="1" applyFill="1" applyBorder="1" applyAlignment="1">
      <alignment horizontal="center" vertical="center" wrapText="1"/>
    </xf>
    <xf numFmtId="0" fontId="2" fillId="0" borderId="13" xfId="0" applyFont="1" applyBorder="1" applyAlignment="1">
      <alignment horizontal="center" vertical="center"/>
    </xf>
    <xf numFmtId="0" fontId="2" fillId="0" borderId="7" xfId="0" applyFont="1" applyBorder="1" applyAlignment="1">
      <alignment horizontal="center" vertical="center"/>
    </xf>
    <xf numFmtId="0" fontId="2" fillId="0" borderId="7" xfId="0" applyFont="1" applyBorder="1" applyAlignment="1">
      <alignment horizontal="center"/>
    </xf>
    <xf numFmtId="0" fontId="2" fillId="0" borderId="0" xfId="0" applyFont="1" applyBorder="1" applyAlignment="1">
      <alignment horizontal="left" wrapText="1"/>
    </xf>
    <xf numFmtId="0" fontId="2" fillId="0" borderId="2" xfId="0" applyFont="1" applyFill="1" applyBorder="1" applyAlignment="1">
      <alignment horizontal="center" vertical="center" wrapText="1"/>
    </xf>
    <xf numFmtId="0" fontId="2" fillId="0" borderId="0" xfId="0" applyFont="1" applyAlignment="1">
      <alignment horizontal="left" wrapText="1"/>
    </xf>
    <xf numFmtId="0" fontId="2" fillId="0" borderId="8" xfId="0" applyFont="1" applyFill="1" applyBorder="1" applyAlignment="1">
      <alignment horizontal="center"/>
    </xf>
    <xf numFmtId="0" fontId="2" fillId="0" borderId="13" xfId="0" applyFont="1" applyFill="1" applyBorder="1" applyAlignment="1">
      <alignment horizontal="center"/>
    </xf>
    <xf numFmtId="0" fontId="2" fillId="0" borderId="7" xfId="0" applyFont="1" applyFill="1" applyBorder="1" applyAlignment="1">
      <alignment horizontal="center"/>
    </xf>
    <xf numFmtId="2" fontId="2" fillId="0" borderId="8" xfId="0" applyNumberFormat="1" applyFont="1" applyBorder="1" applyAlignment="1">
      <alignment horizontal="center" vertical="center"/>
    </xf>
    <xf numFmtId="2" fontId="2" fillId="0" borderId="7" xfId="0" applyNumberFormat="1" applyFont="1" applyBorder="1" applyAlignment="1">
      <alignment horizontal="center" vertical="center"/>
    </xf>
    <xf numFmtId="2" fontId="2" fillId="0" borderId="13" xfId="0" applyNumberFormat="1" applyFont="1" applyBorder="1" applyAlignment="1">
      <alignment horizontal="center" vertical="center"/>
    </xf>
    <xf numFmtId="0" fontId="2" fillId="0" borderId="7" xfId="0" applyFont="1" applyFill="1" applyBorder="1" applyAlignment="1">
      <alignment horizontal="center" vertical="center" wrapText="1"/>
    </xf>
    <xf numFmtId="0" fontId="1" fillId="0" borderId="8" xfId="0" applyFont="1" applyBorder="1" applyAlignment="1">
      <alignment horizontal="center" vertical="center"/>
    </xf>
    <xf numFmtId="0" fontId="1" fillId="0" borderId="7" xfId="0" applyFont="1" applyBorder="1" applyAlignment="1">
      <alignment horizontal="center" vertical="center"/>
    </xf>
    <xf numFmtId="0" fontId="1" fillId="0" borderId="7" xfId="0" applyFont="1" applyBorder="1" applyAlignment="1">
      <alignment horizontal="center" vertical="center" wrapText="1"/>
    </xf>
    <xf numFmtId="0" fontId="0" fillId="0" borderId="6" xfId="0" applyBorder="1" applyAlignment="1">
      <alignment horizontal="center" vertical="center" wrapText="1"/>
    </xf>
    <xf numFmtId="0" fontId="1" fillId="0" borderId="12" xfId="0" applyFont="1" applyBorder="1" applyAlignment="1">
      <alignment horizontal="center" vertical="center"/>
    </xf>
    <xf numFmtId="0" fontId="1" fillId="0" borderId="15" xfId="0" applyFont="1" applyBorder="1" applyAlignment="1">
      <alignment horizontal="center" vertical="center"/>
    </xf>
    <xf numFmtId="0" fontId="1" fillId="0" borderId="0"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0" fillId="0" borderId="8" xfId="0" applyBorder="1" applyAlignment="1">
      <alignment horizontal="center" vertical="center"/>
    </xf>
    <xf numFmtId="0" fontId="0" fillId="0" borderId="13" xfId="0" applyBorder="1" applyAlignment="1">
      <alignment horizontal="center" vertical="center"/>
    </xf>
    <xf numFmtId="0" fontId="0" fillId="0" borderId="7" xfId="0" applyBorder="1" applyAlignment="1">
      <alignment horizontal="center" vertical="center"/>
    </xf>
    <xf numFmtId="0" fontId="1" fillId="0" borderId="8" xfId="0" applyFont="1" applyBorder="1" applyAlignment="1">
      <alignment horizontal="center" vertical="center" wrapText="1"/>
    </xf>
    <xf numFmtId="0" fontId="0" fillId="0" borderId="4" xfId="0" applyBorder="1" applyAlignment="1">
      <alignment horizontal="center" vertical="center" wrapText="1"/>
    </xf>
    <xf numFmtId="0" fontId="1" fillId="0" borderId="11" xfId="0" applyFont="1" applyBorder="1" applyAlignment="1">
      <alignment horizontal="center" vertical="center"/>
    </xf>
    <xf numFmtId="0" fontId="0" fillId="0" borderId="4" xfId="0" applyBorder="1" applyAlignment="1">
      <alignment horizontal="center" vertical="center"/>
    </xf>
    <xf numFmtId="0" fontId="0" fillId="0" borderId="2" xfId="0" applyBorder="1" applyAlignment="1">
      <alignment horizontal="center" vertical="center"/>
    </xf>
    <xf numFmtId="0" fontId="1" fillId="0" borderId="13" xfId="0" applyFont="1" applyBorder="1" applyAlignment="1">
      <alignment horizontal="center" vertical="center"/>
    </xf>
    <xf numFmtId="0" fontId="1" fillId="0" borderId="8" xfId="0" applyFont="1" applyBorder="1" applyAlignment="1">
      <alignment horizontal="center"/>
    </xf>
    <xf numFmtId="0" fontId="1" fillId="0" borderId="7" xfId="0" applyFont="1" applyBorder="1" applyAlignment="1">
      <alignment horizontal="center"/>
    </xf>
    <xf numFmtId="10" fontId="0" fillId="0" borderId="13" xfId="0" applyNumberFormat="1" applyBorder="1"/>
    <xf numFmtId="9" fontId="1" fillId="0" borderId="2" xfId="0" applyNumberFormat="1" applyFont="1" applyBorder="1" applyAlignment="1">
      <alignment horizontal="right"/>
    </xf>
    <xf numFmtId="41" fontId="2" fillId="0" borderId="3" xfId="0" applyNumberFormat="1" applyFont="1" applyBorder="1" applyAlignment="1">
      <alignment horizontal="center"/>
    </xf>
    <xf numFmtId="41" fontId="2" fillId="0" borderId="5" xfId="0" applyNumberFormat="1" applyFont="1" applyBorder="1" applyAlignment="1">
      <alignment horizontal="center"/>
    </xf>
    <xf numFmtId="41" fontId="2" fillId="0" borderId="6" xfId="0" applyNumberFormat="1" applyFont="1" applyBorder="1" applyAlignment="1">
      <alignment horizontal="center"/>
    </xf>
    <xf numFmtId="9" fontId="0" fillId="0" borderId="0" xfId="0" applyNumberFormat="1"/>
    <xf numFmtId="0" fontId="1" fillId="0" borderId="7"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1" fillId="0" borderId="4" xfId="0" applyFont="1" applyFill="1" applyBorder="1" applyAlignment="1">
      <alignment horizontal="center" vertical="center" wrapText="1"/>
    </xf>
  </cellXfs>
  <cellStyles count="3">
    <cellStyle name="Normal" xfId="0" builtinId="0"/>
    <cellStyle name="Normal 3" xfId="2"/>
    <cellStyle name="Percent" xfId="1"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2:W61"/>
  <sheetViews>
    <sheetView workbookViewId="0">
      <selection activeCell="J21" sqref="J21"/>
    </sheetView>
  </sheetViews>
  <sheetFormatPr defaultRowHeight="12.75" x14ac:dyDescent="0.2"/>
  <cols>
    <col min="1" max="1" width="9.140625" style="1"/>
    <col min="2" max="2" width="10.28515625" style="1" customWidth="1"/>
    <col min="3" max="3" width="9.7109375" style="1" customWidth="1"/>
    <col min="4" max="4" width="11" style="1" customWidth="1"/>
    <col min="5" max="5" width="9.85546875" style="1" customWidth="1"/>
    <col min="6" max="8" width="11.5703125" style="1" customWidth="1"/>
    <col min="9" max="9" width="12.5703125" style="1" customWidth="1"/>
    <col min="10" max="10" width="14.85546875" style="1" customWidth="1"/>
    <col min="11" max="11" width="12.85546875" customWidth="1"/>
    <col min="12" max="12" width="13.140625" customWidth="1"/>
    <col min="13" max="13" width="11" style="1" customWidth="1"/>
    <col min="14" max="14" width="11.85546875" style="1" customWidth="1"/>
    <col min="15" max="15" width="11" style="1" customWidth="1"/>
    <col min="16" max="16" width="11.5703125" style="3" customWidth="1"/>
    <col min="17" max="17" width="7.5703125" style="1" customWidth="1"/>
    <col min="18" max="18" width="8.28515625" style="1" customWidth="1"/>
    <col min="19" max="19" width="7.5703125" style="1" customWidth="1"/>
    <col min="20" max="20" width="6.5703125" style="1" customWidth="1"/>
    <col min="21" max="21" width="7.7109375" style="1" customWidth="1"/>
    <col min="22" max="16384" width="9.140625" style="1"/>
  </cols>
  <sheetData>
    <row r="2" spans="1:22" ht="15.75" x14ac:dyDescent="0.25">
      <c r="B2" s="2" t="s">
        <v>44</v>
      </c>
    </row>
    <row r="3" spans="1:22" ht="5.25" customHeight="1" x14ac:dyDescent="0.2">
      <c r="C3" s="4"/>
      <c r="D3" s="4"/>
      <c r="E3" s="4"/>
      <c r="F3" s="4"/>
      <c r="G3" s="4"/>
      <c r="H3" s="4"/>
      <c r="I3" s="4"/>
      <c r="J3" s="4"/>
      <c r="K3" s="1"/>
      <c r="L3" s="1"/>
      <c r="M3" s="4"/>
      <c r="N3" s="4"/>
      <c r="O3" s="4"/>
      <c r="V3" s="4"/>
    </row>
    <row r="4" spans="1:22" ht="5.25" customHeight="1" thickBot="1" x14ac:dyDescent="0.25">
      <c r="C4" s="4"/>
      <c r="D4" s="4"/>
      <c r="E4" s="4"/>
      <c r="F4" s="4"/>
      <c r="G4" s="4"/>
      <c r="H4" s="4"/>
      <c r="I4" s="4"/>
      <c r="J4" s="4"/>
      <c r="K4" s="1"/>
      <c r="L4" s="1"/>
      <c r="M4" s="4"/>
      <c r="N4" s="4"/>
      <c r="O4" s="4"/>
      <c r="V4" s="4"/>
    </row>
    <row r="5" spans="1:22" s="5" customFormat="1" ht="16.5" customHeight="1" x14ac:dyDescent="0.2">
      <c r="B5" s="135" t="s">
        <v>29</v>
      </c>
      <c r="C5" s="139" t="s">
        <v>30</v>
      </c>
      <c r="D5" s="140"/>
      <c r="E5" s="140"/>
      <c r="F5" s="140"/>
      <c r="G5" s="141"/>
      <c r="H5" s="140" t="s">
        <v>31</v>
      </c>
      <c r="I5" s="140"/>
      <c r="J5" s="140"/>
      <c r="K5" s="141"/>
      <c r="L5" s="135" t="s">
        <v>6</v>
      </c>
      <c r="M5" s="142" t="s">
        <v>37</v>
      </c>
      <c r="N5" s="147" t="s">
        <v>33</v>
      </c>
      <c r="O5" s="147"/>
      <c r="P5" s="148"/>
    </row>
    <row r="6" spans="1:22" s="6" customFormat="1" ht="32.25" customHeight="1" thickBot="1" x14ac:dyDescent="0.25">
      <c r="B6" s="136"/>
      <c r="C6" s="60" t="s">
        <v>0</v>
      </c>
      <c r="D6" s="34" t="s">
        <v>1</v>
      </c>
      <c r="E6" s="34" t="s">
        <v>2</v>
      </c>
      <c r="F6" s="34" t="s">
        <v>3</v>
      </c>
      <c r="G6" s="35" t="s">
        <v>32</v>
      </c>
      <c r="H6" s="34" t="s">
        <v>4</v>
      </c>
      <c r="I6" s="34" t="s">
        <v>5</v>
      </c>
      <c r="J6" s="34" t="s">
        <v>48</v>
      </c>
      <c r="K6" s="78" t="s">
        <v>51</v>
      </c>
      <c r="L6" s="136"/>
      <c r="M6" s="143"/>
      <c r="N6" s="34" t="s">
        <v>7</v>
      </c>
      <c r="O6" s="34" t="s">
        <v>8</v>
      </c>
      <c r="P6" s="35" t="s">
        <v>34</v>
      </c>
    </row>
    <row r="7" spans="1:22" s="5" customFormat="1" ht="11.25" x14ac:dyDescent="0.2">
      <c r="A7" s="9"/>
      <c r="B7" s="55">
        <v>1989</v>
      </c>
      <c r="C7" s="20">
        <f>+D7+F7</f>
        <v>0.35199999999999998</v>
      </c>
      <c r="D7" s="7">
        <v>0.28499999999999998</v>
      </c>
      <c r="E7" s="8">
        <v>0</v>
      </c>
      <c r="F7" s="7">
        <v>6.7000000000000004E-2</v>
      </c>
      <c r="G7" s="27">
        <v>0</v>
      </c>
      <c r="H7" s="9">
        <f t="shared" ref="H7:H28" si="0">+C33/C7</f>
        <v>530196.02272727271</v>
      </c>
      <c r="I7" s="10">
        <v>0</v>
      </c>
      <c r="J7" s="65">
        <v>0</v>
      </c>
      <c r="K7" s="27">
        <v>0</v>
      </c>
      <c r="L7" s="14"/>
      <c r="M7" s="49">
        <v>0</v>
      </c>
      <c r="N7" s="58">
        <v>0</v>
      </c>
      <c r="O7" s="58">
        <v>0</v>
      </c>
      <c r="P7" s="75">
        <v>0</v>
      </c>
    </row>
    <row r="8" spans="1:22" s="5" customFormat="1" ht="11.25" x14ac:dyDescent="0.2">
      <c r="A8" s="9"/>
      <c r="B8" s="55">
        <v>1990</v>
      </c>
      <c r="C8" s="20">
        <f t="shared" ref="C8:C28" si="1">+D8+F8</f>
        <v>0.37740000000000001</v>
      </c>
      <c r="D8" s="7">
        <v>0.308</v>
      </c>
      <c r="E8" s="8">
        <v>0</v>
      </c>
      <c r="F8" s="7">
        <v>6.9400000000000003E-2</v>
      </c>
      <c r="G8" s="27">
        <v>0</v>
      </c>
      <c r="H8" s="9">
        <f t="shared" si="0"/>
        <v>592384.73767885531</v>
      </c>
      <c r="I8" s="10">
        <v>0</v>
      </c>
      <c r="J8" s="65">
        <v>0</v>
      </c>
      <c r="K8" s="27">
        <v>0</v>
      </c>
      <c r="L8" s="14">
        <v>3160</v>
      </c>
      <c r="M8" s="49">
        <v>0</v>
      </c>
      <c r="N8" s="70">
        <v>0</v>
      </c>
      <c r="O8" s="11">
        <v>0</v>
      </c>
      <c r="P8" s="72">
        <v>0</v>
      </c>
    </row>
    <row r="9" spans="1:22" s="5" customFormat="1" ht="11.25" x14ac:dyDescent="0.2">
      <c r="A9" s="9"/>
      <c r="B9" s="55">
        <v>1991</v>
      </c>
      <c r="C9" s="20">
        <f t="shared" si="1"/>
        <v>0.39790000000000003</v>
      </c>
      <c r="D9" s="7">
        <v>0.32800000000000001</v>
      </c>
      <c r="E9" s="8">
        <v>0</v>
      </c>
      <c r="F9" s="7">
        <v>6.9900000000000004E-2</v>
      </c>
      <c r="G9" s="27">
        <v>0</v>
      </c>
      <c r="H9" s="9">
        <f t="shared" si="0"/>
        <v>647861.27167630056</v>
      </c>
      <c r="I9" s="10">
        <v>0</v>
      </c>
      <c r="J9" s="65">
        <v>0</v>
      </c>
      <c r="K9" s="27">
        <v>0</v>
      </c>
      <c r="L9" s="14">
        <v>3485</v>
      </c>
      <c r="M9" s="49">
        <v>0</v>
      </c>
      <c r="N9" s="70">
        <v>0</v>
      </c>
      <c r="O9" s="11">
        <v>0</v>
      </c>
      <c r="P9" s="72">
        <v>0</v>
      </c>
    </row>
    <row r="10" spans="1:22" s="5" customFormat="1" ht="11.25" x14ac:dyDescent="0.2">
      <c r="A10" s="9"/>
      <c r="B10" s="55">
        <v>1992</v>
      </c>
      <c r="C10" s="20">
        <f t="shared" si="1"/>
        <v>0.39790000000000003</v>
      </c>
      <c r="D10" s="7">
        <v>0.32800000000000001</v>
      </c>
      <c r="E10" s="8">
        <v>0</v>
      </c>
      <c r="F10" s="7">
        <v>6.9900000000000004E-2</v>
      </c>
      <c r="G10" s="27">
        <v>0</v>
      </c>
      <c r="H10" s="9">
        <f t="shared" si="0"/>
        <v>704996.23020859505</v>
      </c>
      <c r="I10" s="10">
        <v>0</v>
      </c>
      <c r="J10" s="65">
        <v>0</v>
      </c>
      <c r="K10" s="27">
        <v>0</v>
      </c>
      <c r="L10" s="14">
        <v>3751</v>
      </c>
      <c r="M10" s="49">
        <v>0</v>
      </c>
      <c r="N10" s="71">
        <v>0.06</v>
      </c>
      <c r="O10" s="71">
        <v>2.5000000000000001E-2</v>
      </c>
      <c r="P10" s="72">
        <v>0</v>
      </c>
    </row>
    <row r="11" spans="1:22" s="5" customFormat="1" ht="11.25" x14ac:dyDescent="0.2">
      <c r="A11" s="9"/>
      <c r="B11" s="55">
        <v>1993</v>
      </c>
      <c r="C11" s="20">
        <f t="shared" si="1"/>
        <v>0.39850000000000002</v>
      </c>
      <c r="D11" s="7">
        <v>0.32800000000000001</v>
      </c>
      <c r="E11" s="8">
        <v>0</v>
      </c>
      <c r="F11" s="7">
        <v>7.0499999999999993E-2</v>
      </c>
      <c r="G11" s="27">
        <v>0</v>
      </c>
      <c r="H11" s="9">
        <f t="shared" si="0"/>
        <v>721731.49309912173</v>
      </c>
      <c r="I11" s="10">
        <v>0</v>
      </c>
      <c r="J11" s="65">
        <v>0</v>
      </c>
      <c r="K11" s="27">
        <v>0</v>
      </c>
      <c r="L11" s="14">
        <v>3787</v>
      </c>
      <c r="M11" s="49">
        <v>0</v>
      </c>
      <c r="N11" s="71">
        <v>6.1800000000000001E-2</v>
      </c>
      <c r="O11" s="71">
        <v>2.6800000000000001E-2</v>
      </c>
      <c r="P11" s="72">
        <v>0</v>
      </c>
    </row>
    <row r="12" spans="1:22" s="5" customFormat="1" ht="11.25" x14ac:dyDescent="0.2">
      <c r="A12" s="9"/>
      <c r="B12" s="55">
        <v>1994</v>
      </c>
      <c r="C12" s="20">
        <f t="shared" si="1"/>
        <v>0.41340000000000005</v>
      </c>
      <c r="D12" s="7">
        <v>0.34300000000000003</v>
      </c>
      <c r="E12" s="7">
        <v>0.05</v>
      </c>
      <c r="F12" s="7">
        <v>7.0400000000000004E-2</v>
      </c>
      <c r="G12" s="27">
        <v>0</v>
      </c>
      <c r="H12" s="9">
        <f t="shared" si="0"/>
        <v>689724.23802612477</v>
      </c>
      <c r="I12" s="12">
        <v>2440080</v>
      </c>
      <c r="J12" s="65">
        <v>0</v>
      </c>
      <c r="K12" s="27">
        <v>0</v>
      </c>
      <c r="L12" s="14">
        <v>3915</v>
      </c>
      <c r="M12" s="49">
        <v>0</v>
      </c>
      <c r="N12" s="71">
        <v>6.2E-2</v>
      </c>
      <c r="O12" s="71">
        <v>2.7E-2</v>
      </c>
      <c r="P12" s="72">
        <v>0</v>
      </c>
    </row>
    <row r="13" spans="1:22" s="5" customFormat="1" ht="11.25" x14ac:dyDescent="0.2">
      <c r="A13" s="9"/>
      <c r="B13" s="55">
        <v>1995</v>
      </c>
      <c r="C13" s="20">
        <f t="shared" si="1"/>
        <v>0.41835833333333333</v>
      </c>
      <c r="D13" s="7">
        <v>0.33150000000000002</v>
      </c>
      <c r="E13" s="7">
        <v>0.05</v>
      </c>
      <c r="F13" s="7">
        <v>8.6858333333333329E-2</v>
      </c>
      <c r="G13" s="27">
        <v>0</v>
      </c>
      <c r="H13" s="9">
        <f t="shared" si="0"/>
        <v>686382.88548493118</v>
      </c>
      <c r="I13" s="12">
        <v>2494080</v>
      </c>
      <c r="J13" s="65">
        <v>0</v>
      </c>
      <c r="K13" s="27">
        <v>0</v>
      </c>
      <c r="L13" s="14">
        <v>3985</v>
      </c>
      <c r="M13" s="49">
        <v>0</v>
      </c>
      <c r="N13" s="71">
        <v>6.5500000000000003E-2</v>
      </c>
      <c r="O13" s="71">
        <v>3.15E-2</v>
      </c>
      <c r="P13" s="72">
        <v>0</v>
      </c>
    </row>
    <row r="14" spans="1:22" s="5" customFormat="1" ht="11.25" x14ac:dyDescent="0.2">
      <c r="A14" s="9"/>
      <c r="B14" s="55">
        <v>1996</v>
      </c>
      <c r="C14" s="20">
        <f t="shared" si="1"/>
        <v>0.41930000000000001</v>
      </c>
      <c r="D14" s="7">
        <v>0.33150000000000002</v>
      </c>
      <c r="E14" s="7">
        <v>0.05</v>
      </c>
      <c r="F14" s="7">
        <v>8.7800000000000003E-2</v>
      </c>
      <c r="G14" s="27">
        <v>0</v>
      </c>
      <c r="H14" s="9">
        <f t="shared" si="0"/>
        <v>700996.89959456236</v>
      </c>
      <c r="I14" s="12">
        <v>2805840</v>
      </c>
      <c r="J14" s="65">
        <v>0</v>
      </c>
      <c r="K14" s="27">
        <v>0</v>
      </c>
      <c r="L14" s="14">
        <v>3985</v>
      </c>
      <c r="M14" s="49">
        <v>0</v>
      </c>
      <c r="N14" s="71">
        <v>6.5100000000000005E-2</v>
      </c>
      <c r="O14" s="71">
        <v>3.2000000000000001E-2</v>
      </c>
      <c r="P14" s="72">
        <v>0</v>
      </c>
    </row>
    <row r="15" spans="1:22" s="5" customFormat="1" ht="11.25" x14ac:dyDescent="0.2">
      <c r="A15" s="9"/>
      <c r="B15" s="55">
        <v>1997</v>
      </c>
      <c r="C15" s="20">
        <f t="shared" si="1"/>
        <v>0.4194</v>
      </c>
      <c r="D15" s="7">
        <v>0.33150000000000002</v>
      </c>
      <c r="E15" s="7">
        <v>0.05</v>
      </c>
      <c r="F15" s="7">
        <v>8.7900000000000006E-2</v>
      </c>
      <c r="G15" s="27">
        <v>0</v>
      </c>
      <c r="H15" s="9">
        <f t="shared" si="0"/>
        <v>702260.37195994274</v>
      </c>
      <c r="I15" s="12">
        <v>2805840</v>
      </c>
      <c r="J15" s="65">
        <v>0</v>
      </c>
      <c r="K15" s="29">
        <v>3000000</v>
      </c>
      <c r="L15" s="14">
        <v>3985</v>
      </c>
      <c r="M15" s="49">
        <v>0</v>
      </c>
      <c r="N15" s="71">
        <v>6.93E-2</v>
      </c>
      <c r="O15" s="71">
        <v>3.6299999999999999E-2</v>
      </c>
      <c r="P15" s="76">
        <v>6.4999999999999997E-3</v>
      </c>
    </row>
    <row r="16" spans="1:22" s="5" customFormat="1" ht="11.25" x14ac:dyDescent="0.2">
      <c r="A16" s="9"/>
      <c r="B16" s="55">
        <v>1998</v>
      </c>
      <c r="C16" s="20">
        <f t="shared" si="1"/>
        <v>0.40880000000000005</v>
      </c>
      <c r="D16" s="7">
        <v>0.29310000000000003</v>
      </c>
      <c r="E16" s="7">
        <v>0.05</v>
      </c>
      <c r="F16" s="7">
        <v>0.1157</v>
      </c>
      <c r="G16" s="21">
        <v>0.1</v>
      </c>
      <c r="H16" s="9">
        <f t="shared" si="0"/>
        <v>701594.91193737765</v>
      </c>
      <c r="I16" s="12">
        <v>2805840</v>
      </c>
      <c r="J16" s="65">
        <v>0</v>
      </c>
      <c r="K16" s="29">
        <v>3000000</v>
      </c>
      <c r="L16" s="14">
        <v>4065</v>
      </c>
      <c r="M16" s="49">
        <v>0</v>
      </c>
      <c r="N16" s="71">
        <v>6.2799999999999995E-2</v>
      </c>
      <c r="O16" s="71">
        <v>3.8800000000000001E-2</v>
      </c>
      <c r="P16" s="76">
        <v>6.4999999999999997E-3</v>
      </c>
    </row>
    <row r="17" spans="1:22" s="5" customFormat="1" ht="11.25" x14ac:dyDescent="0.2">
      <c r="A17" s="9"/>
      <c r="B17" s="55">
        <v>1999</v>
      </c>
      <c r="C17" s="20">
        <f t="shared" si="1"/>
        <v>0.39019999999999999</v>
      </c>
      <c r="D17" s="7">
        <v>0.27410000000000001</v>
      </c>
      <c r="E17" s="7">
        <v>7.0000000000000007E-2</v>
      </c>
      <c r="F17" s="7">
        <v>0.11609999999999999</v>
      </c>
      <c r="G17" s="21">
        <v>0.1</v>
      </c>
      <c r="H17" s="9">
        <f t="shared" si="0"/>
        <v>718400.82009226037</v>
      </c>
      <c r="I17" s="12">
        <v>3198000</v>
      </c>
      <c r="J17" s="65">
        <v>0</v>
      </c>
      <c r="K17" s="29">
        <v>3075000</v>
      </c>
      <c r="L17" s="14">
        <v>4162</v>
      </c>
      <c r="M17" s="49">
        <v>0</v>
      </c>
      <c r="N17" s="71">
        <v>5.8299999999999998E-2</v>
      </c>
      <c r="O17" s="71">
        <v>4.2299999999999997E-2</v>
      </c>
      <c r="P17" s="76">
        <v>6.4999999999999997E-3</v>
      </c>
    </row>
    <row r="18" spans="1:22" s="5" customFormat="1" ht="11.25" x14ac:dyDescent="0.2">
      <c r="A18" s="9"/>
      <c r="B18" s="55">
        <v>2000</v>
      </c>
      <c r="C18" s="20">
        <f t="shared" si="1"/>
        <v>0.38340000000000002</v>
      </c>
      <c r="D18" s="7">
        <v>0.2641</v>
      </c>
      <c r="E18" s="7">
        <v>7.0000000000000007E-2</v>
      </c>
      <c r="F18" s="7">
        <v>0.1193</v>
      </c>
      <c r="G18" s="21">
        <v>0.1</v>
      </c>
      <c r="H18" s="9">
        <f t="shared" si="0"/>
        <v>730172.1439749609</v>
      </c>
      <c r="I18" s="12">
        <v>3277950</v>
      </c>
      <c r="J18" s="65">
        <v>0</v>
      </c>
      <c r="K18" s="29">
        <v>3151875</v>
      </c>
      <c r="L18" s="14">
        <v>3963</v>
      </c>
      <c r="M18" s="49">
        <v>0</v>
      </c>
      <c r="N18" s="71">
        <v>5.5300000000000002E-2</v>
      </c>
      <c r="O18" s="71">
        <v>4.7800000000000002E-2</v>
      </c>
      <c r="P18" s="76">
        <v>6.4999999999999997E-3</v>
      </c>
    </row>
    <row r="19" spans="1:22" s="5" customFormat="1" ht="11.25" x14ac:dyDescent="0.2">
      <c r="A19" s="9"/>
      <c r="B19" s="55">
        <v>2001</v>
      </c>
      <c r="C19" s="20">
        <f t="shared" si="1"/>
        <v>0.38369999999999999</v>
      </c>
      <c r="D19" s="7">
        <v>0.2641</v>
      </c>
      <c r="E19" s="7">
        <v>7.0000000000000007E-2</v>
      </c>
      <c r="F19" s="7">
        <v>0.11959999999999998</v>
      </c>
      <c r="G19" s="21">
        <v>0.1</v>
      </c>
      <c r="H19" s="9">
        <f t="shared" si="0"/>
        <v>761860.8287724785</v>
      </c>
      <c r="I19" s="12">
        <v>3359899</v>
      </c>
      <c r="J19" s="65">
        <v>0</v>
      </c>
      <c r="K19" s="30">
        <v>0</v>
      </c>
      <c r="L19" s="14">
        <v>4065</v>
      </c>
      <c r="M19" s="49">
        <v>0</v>
      </c>
      <c r="N19" s="71">
        <v>5.2299999999999999E-2</v>
      </c>
      <c r="O19" s="11">
        <v>0</v>
      </c>
      <c r="P19" s="76">
        <v>6.4999999999999997E-3</v>
      </c>
    </row>
    <row r="20" spans="1:22" s="5" customFormat="1" ht="11.25" x14ac:dyDescent="0.2">
      <c r="A20" s="9"/>
      <c r="B20" s="55">
        <v>2002</v>
      </c>
      <c r="C20" s="20">
        <f t="shared" si="1"/>
        <v>0.38759999999999994</v>
      </c>
      <c r="D20" s="7">
        <v>0.26079999999999998</v>
      </c>
      <c r="E20" s="7">
        <v>7.0000000000000007E-2</v>
      </c>
      <c r="F20" s="7">
        <v>0.1268</v>
      </c>
      <c r="G20" s="21">
        <v>0.1</v>
      </c>
      <c r="H20" s="9">
        <f t="shared" si="0"/>
        <v>781578.94736842113</v>
      </c>
      <c r="I20" s="12">
        <v>3865000</v>
      </c>
      <c r="J20" s="65">
        <v>0</v>
      </c>
      <c r="K20" s="30">
        <v>0</v>
      </c>
      <c r="L20" s="14">
        <v>4826</v>
      </c>
      <c r="M20" s="49">
        <v>0</v>
      </c>
      <c r="N20" s="71">
        <v>5.2299999999999999E-2</v>
      </c>
      <c r="O20" s="11">
        <v>0</v>
      </c>
      <c r="P20" s="76">
        <v>6.4999999999999997E-3</v>
      </c>
      <c r="Q20" s="26"/>
    </row>
    <row r="21" spans="1:22" s="5" customFormat="1" ht="11.25" x14ac:dyDescent="0.2">
      <c r="A21" s="7"/>
      <c r="B21" s="55">
        <v>2003</v>
      </c>
      <c r="C21" s="20">
        <f t="shared" si="1"/>
        <v>0.38540000000000002</v>
      </c>
      <c r="D21" s="7">
        <v>0.25750000000000001</v>
      </c>
      <c r="E21" s="7">
        <v>7.0000000000000007E-2</v>
      </c>
      <c r="F21" s="7">
        <v>0.12790000000000001</v>
      </c>
      <c r="G21" s="21">
        <v>0.1</v>
      </c>
      <c r="H21" s="9">
        <f t="shared" si="0"/>
        <v>809610.79398028017</v>
      </c>
      <c r="I21" s="12">
        <v>3980000</v>
      </c>
      <c r="J21" s="65">
        <v>0</v>
      </c>
      <c r="K21" s="30">
        <v>0</v>
      </c>
      <c r="L21" s="14">
        <v>5440</v>
      </c>
      <c r="M21" s="49">
        <v>0</v>
      </c>
      <c r="N21" s="71">
        <v>5.2299999999999999E-2</v>
      </c>
      <c r="O21" s="11">
        <v>0</v>
      </c>
      <c r="P21" s="76">
        <v>6.4999999999999997E-3</v>
      </c>
    </row>
    <row r="22" spans="1:22" s="5" customFormat="1" ht="11.25" x14ac:dyDescent="0.2">
      <c r="A22" s="7"/>
      <c r="B22" s="55">
        <v>2004</v>
      </c>
      <c r="C22" s="20">
        <f t="shared" si="1"/>
        <v>0.38550000000000001</v>
      </c>
      <c r="D22" s="7">
        <v>0.25750000000000001</v>
      </c>
      <c r="E22" s="7">
        <v>0.05</v>
      </c>
      <c r="F22" s="7">
        <v>0.128</v>
      </c>
      <c r="G22" s="21">
        <v>0.1</v>
      </c>
      <c r="H22" s="9">
        <f t="shared" si="0"/>
        <v>835019.4552529183</v>
      </c>
      <c r="I22" s="12">
        <v>4089450</v>
      </c>
      <c r="J22" s="65">
        <v>0</v>
      </c>
      <c r="K22" s="30">
        <v>0</v>
      </c>
      <c r="L22" s="14">
        <v>5576</v>
      </c>
      <c r="M22" s="49">
        <v>0</v>
      </c>
      <c r="N22" s="71">
        <v>5.7299999999999997E-2</v>
      </c>
      <c r="O22" s="11">
        <v>0</v>
      </c>
      <c r="P22" s="76">
        <v>6.4999999999999997E-3</v>
      </c>
    </row>
    <row r="23" spans="1:22" s="5" customFormat="1" ht="11.25" x14ac:dyDescent="0.2">
      <c r="A23" s="7"/>
      <c r="B23" s="55">
        <v>2005</v>
      </c>
      <c r="C23" s="20">
        <f t="shared" si="1"/>
        <v>0.38580000000000003</v>
      </c>
      <c r="D23" s="7">
        <v>0.25750000000000001</v>
      </c>
      <c r="E23" s="7">
        <v>0.04</v>
      </c>
      <c r="F23" s="7">
        <v>0.1283</v>
      </c>
      <c r="G23" s="21">
        <v>0.1</v>
      </c>
      <c r="H23" s="9">
        <f t="shared" si="0"/>
        <v>855230.6894764126</v>
      </c>
      <c r="I23" s="12">
        <v>4191686</v>
      </c>
      <c r="J23" s="65">
        <v>0</v>
      </c>
      <c r="K23" s="30">
        <v>0</v>
      </c>
      <c r="L23" s="14">
        <v>5738</v>
      </c>
      <c r="M23" s="49">
        <v>0</v>
      </c>
      <c r="N23" s="71">
        <v>5.7299999999999997E-2</v>
      </c>
      <c r="O23" s="11">
        <v>0</v>
      </c>
      <c r="P23" s="76">
        <v>6.4999999999999997E-3</v>
      </c>
    </row>
    <row r="24" spans="1:22" s="5" customFormat="1" ht="11.25" x14ac:dyDescent="0.2">
      <c r="A24" s="7"/>
      <c r="B24" s="55">
        <v>2006</v>
      </c>
      <c r="C24" s="20">
        <f t="shared" si="1"/>
        <v>0.37730000000000002</v>
      </c>
      <c r="D24" s="7">
        <v>0.2475</v>
      </c>
      <c r="E24" s="7">
        <v>0.02</v>
      </c>
      <c r="F24" s="7">
        <v>0.12980000000000003</v>
      </c>
      <c r="G24" s="21">
        <v>0.1</v>
      </c>
      <c r="H24" s="9">
        <f t="shared" si="0"/>
        <v>900731.51338457456</v>
      </c>
      <c r="I24" s="12">
        <v>4191686</v>
      </c>
      <c r="J24" s="65">
        <v>0</v>
      </c>
      <c r="K24" s="30">
        <v>0</v>
      </c>
      <c r="L24" s="14">
        <v>6075</v>
      </c>
      <c r="M24" s="49">
        <v>0</v>
      </c>
      <c r="N24" s="71">
        <v>5.7299999999999997E-2</v>
      </c>
      <c r="O24" s="11">
        <v>0</v>
      </c>
      <c r="P24" s="76">
        <v>6.4999999999999997E-3</v>
      </c>
      <c r="Q24" s="19"/>
    </row>
    <row r="25" spans="1:22" s="5" customFormat="1" ht="11.25" x14ac:dyDescent="0.2">
      <c r="A25" s="7"/>
      <c r="B25" s="55">
        <v>2007</v>
      </c>
      <c r="C25" s="20">
        <f t="shared" si="1"/>
        <v>0.36719999999999997</v>
      </c>
      <c r="D25" s="7">
        <v>0.23749999999999999</v>
      </c>
      <c r="E25" s="11">
        <v>0</v>
      </c>
      <c r="F25" s="7">
        <v>0.12970000000000001</v>
      </c>
      <c r="G25" s="21">
        <v>0.1</v>
      </c>
      <c r="H25" s="9">
        <f t="shared" si="0"/>
        <v>948646.51416122017</v>
      </c>
      <c r="I25" s="11">
        <v>0</v>
      </c>
      <c r="J25" s="65">
        <v>0</v>
      </c>
      <c r="K25" s="30">
        <v>0</v>
      </c>
      <c r="L25" s="14">
        <v>6314</v>
      </c>
      <c r="M25" s="49">
        <v>0</v>
      </c>
      <c r="N25" s="71">
        <v>5.79E-2</v>
      </c>
      <c r="O25" s="11">
        <v>0</v>
      </c>
      <c r="P25" s="76">
        <v>6.4999999999999997E-3</v>
      </c>
      <c r="Q25" s="19"/>
    </row>
    <row r="26" spans="1:22" s="5" customFormat="1" ht="11.25" x14ac:dyDescent="0.2">
      <c r="A26" s="7"/>
      <c r="B26" s="55">
        <v>2008</v>
      </c>
      <c r="C26" s="20">
        <f t="shared" si="1"/>
        <v>0.35720000000000002</v>
      </c>
      <c r="D26" s="7">
        <v>0.22750000000000001</v>
      </c>
      <c r="E26" s="11">
        <v>0</v>
      </c>
      <c r="F26" s="7">
        <v>0.12970000000000001</v>
      </c>
      <c r="G26" s="21">
        <v>0.1</v>
      </c>
      <c r="H26" s="9">
        <f t="shared" si="0"/>
        <v>1080067.18924972</v>
      </c>
      <c r="I26" s="11">
        <v>0</v>
      </c>
      <c r="J26" s="65">
        <v>0</v>
      </c>
      <c r="K26" s="30">
        <v>0</v>
      </c>
      <c r="L26" s="14">
        <v>7103</v>
      </c>
      <c r="M26" s="49">
        <v>0</v>
      </c>
      <c r="N26" s="71">
        <v>5.3400000000000003E-2</v>
      </c>
      <c r="O26" s="11">
        <v>0</v>
      </c>
      <c r="P26" s="76">
        <v>6.4999999999999997E-3</v>
      </c>
      <c r="Q26" s="19"/>
    </row>
    <row r="27" spans="1:22" s="5" customFormat="1" ht="11.25" x14ac:dyDescent="0.2">
      <c r="A27" s="7"/>
      <c r="B27" s="55">
        <v>2009</v>
      </c>
      <c r="C27" s="20">
        <f t="shared" si="1"/>
        <v>0.35720000000000002</v>
      </c>
      <c r="D27" s="7">
        <v>0.22750000000000001</v>
      </c>
      <c r="E27" s="11">
        <v>0</v>
      </c>
      <c r="F27" s="7">
        <v>0.12970000000000001</v>
      </c>
      <c r="G27" s="21">
        <v>0.1</v>
      </c>
      <c r="H27" s="9">
        <f t="shared" si="0"/>
        <v>1143362.262038074</v>
      </c>
      <c r="I27" s="11">
        <v>0</v>
      </c>
      <c r="J27" s="65">
        <v>0</v>
      </c>
      <c r="K27" s="30">
        <v>0</v>
      </c>
      <c r="L27" s="14">
        <v>7534</v>
      </c>
      <c r="M27" s="54">
        <v>17200</v>
      </c>
      <c r="N27" s="71">
        <v>5.3400000000000003E-2</v>
      </c>
      <c r="O27" s="11">
        <v>0</v>
      </c>
      <c r="P27" s="76">
        <v>6.4999999999999997E-3</v>
      </c>
      <c r="Q27" s="19"/>
    </row>
    <row r="28" spans="1:22" s="5" customFormat="1" ht="12" thickBot="1" x14ac:dyDescent="0.25">
      <c r="A28" s="7"/>
      <c r="B28" s="56">
        <v>2010</v>
      </c>
      <c r="C28" s="22">
        <f t="shared" si="1"/>
        <v>0.372</v>
      </c>
      <c r="D28" s="23">
        <v>0.24099999999999999</v>
      </c>
      <c r="E28" s="23">
        <v>0.08</v>
      </c>
      <c r="F28" s="23">
        <v>0.13100000000000001</v>
      </c>
      <c r="G28" s="25" t="s">
        <v>47</v>
      </c>
      <c r="H28" s="53">
        <f t="shared" si="0"/>
        <v>1361467.7419354839</v>
      </c>
      <c r="I28" s="62">
        <v>4200000</v>
      </c>
      <c r="J28" s="62">
        <v>250000</v>
      </c>
      <c r="K28" s="32">
        <v>0</v>
      </c>
      <c r="L28" s="63">
        <v>8400</v>
      </c>
      <c r="M28" s="50">
        <v>17200</v>
      </c>
      <c r="N28" s="23" t="s">
        <v>45</v>
      </c>
      <c r="O28" s="24">
        <v>0</v>
      </c>
      <c r="P28" s="77">
        <v>6.4999999999999997E-3</v>
      </c>
      <c r="Q28" s="19"/>
    </row>
    <row r="29" spans="1:22" s="5" customFormat="1" ht="12" thickBot="1" x14ac:dyDescent="0.25">
      <c r="C29" s="19"/>
      <c r="D29" s="9"/>
      <c r="E29" s="9"/>
      <c r="F29" s="9"/>
      <c r="H29" s="26"/>
      <c r="I29" s="12"/>
      <c r="J29" s="9"/>
      <c r="N29" s="9"/>
      <c r="O29" s="9"/>
      <c r="P29" s="17"/>
      <c r="V29" s="9"/>
    </row>
    <row r="30" spans="1:22" ht="13.5" customHeight="1" thickBot="1" x14ac:dyDescent="0.25">
      <c r="B30" s="142" t="s">
        <v>29</v>
      </c>
      <c r="C30" s="153" t="s">
        <v>9</v>
      </c>
      <c r="D30" s="154"/>
      <c r="E30" s="154"/>
      <c r="F30" s="154"/>
      <c r="G30" s="154"/>
      <c r="H30" s="154"/>
      <c r="I30" s="155"/>
      <c r="J30" s="144" t="s">
        <v>10</v>
      </c>
      <c r="K30" s="145"/>
      <c r="L30" s="145"/>
      <c r="M30" s="137" t="s">
        <v>15</v>
      </c>
      <c r="N30" s="138"/>
      <c r="O30" s="138"/>
      <c r="P30" s="149"/>
    </row>
    <row r="31" spans="1:22" s="5" customFormat="1" ht="15.75" customHeight="1" x14ac:dyDescent="0.2">
      <c r="B31" s="151"/>
      <c r="C31" s="156" t="s">
        <v>11</v>
      </c>
      <c r="D31" s="157"/>
      <c r="E31" s="158" t="s">
        <v>12</v>
      </c>
      <c r="F31" s="158"/>
      <c r="G31" s="158"/>
      <c r="H31" s="135" t="s">
        <v>13</v>
      </c>
      <c r="I31" s="159"/>
      <c r="J31" s="146" t="s">
        <v>14</v>
      </c>
      <c r="K31" s="146"/>
      <c r="L31" s="146"/>
      <c r="M31" s="137" t="s">
        <v>41</v>
      </c>
      <c r="N31" s="138"/>
      <c r="O31" s="137" t="s">
        <v>42</v>
      </c>
      <c r="P31" s="149"/>
    </row>
    <row r="32" spans="1:22" s="5" customFormat="1" ht="23.25" thickBot="1" x14ac:dyDescent="0.25">
      <c r="B32" s="136"/>
      <c r="C32" s="60" t="s">
        <v>16</v>
      </c>
      <c r="D32" s="69" t="s">
        <v>17</v>
      </c>
      <c r="E32" s="46" t="s">
        <v>18</v>
      </c>
      <c r="F32" s="46" t="s">
        <v>19</v>
      </c>
      <c r="G32" s="46" t="s">
        <v>20</v>
      </c>
      <c r="H32" s="60" t="s">
        <v>21</v>
      </c>
      <c r="I32" s="35" t="s">
        <v>22</v>
      </c>
      <c r="J32" s="34" t="s">
        <v>23</v>
      </c>
      <c r="K32" s="34" t="s">
        <v>24</v>
      </c>
      <c r="L32" s="34" t="s">
        <v>25</v>
      </c>
      <c r="M32" s="60" t="s">
        <v>40</v>
      </c>
      <c r="N32" s="34" t="s">
        <v>38</v>
      </c>
      <c r="O32" s="60" t="s">
        <v>40</v>
      </c>
      <c r="P32" s="35" t="s">
        <v>50</v>
      </c>
    </row>
    <row r="33" spans="2:17" s="5" customFormat="1" ht="11.25" x14ac:dyDescent="0.2">
      <c r="B33" s="66">
        <v>1989</v>
      </c>
      <c r="C33" s="47">
        <v>186629</v>
      </c>
      <c r="D33" s="51">
        <v>0.8</v>
      </c>
      <c r="E33" s="67">
        <v>0.25</v>
      </c>
      <c r="F33" s="52">
        <v>6143</v>
      </c>
      <c r="G33" s="52">
        <v>61429</v>
      </c>
      <c r="H33" s="47">
        <v>408</v>
      </c>
      <c r="I33" s="48">
        <v>444</v>
      </c>
      <c r="J33" s="26">
        <v>1</v>
      </c>
      <c r="K33" s="14">
        <v>72000</v>
      </c>
      <c r="L33" s="57">
        <v>0</v>
      </c>
      <c r="M33" s="42">
        <v>0</v>
      </c>
      <c r="N33" s="57">
        <v>0</v>
      </c>
      <c r="O33" s="42">
        <v>0</v>
      </c>
      <c r="P33" s="43">
        <v>0</v>
      </c>
      <c r="Q33" s="57"/>
    </row>
    <row r="34" spans="2:17" s="5" customFormat="1" ht="11.25" x14ac:dyDescent="0.2">
      <c r="B34" s="55">
        <v>1990</v>
      </c>
      <c r="C34" s="28">
        <v>223566</v>
      </c>
      <c r="D34" s="40">
        <v>0.8</v>
      </c>
      <c r="E34" s="68">
        <v>0.25</v>
      </c>
      <c r="F34" s="14">
        <v>7137</v>
      </c>
      <c r="G34" s="14">
        <v>71375</v>
      </c>
      <c r="H34" s="28">
        <v>492</v>
      </c>
      <c r="I34" s="29">
        <v>535</v>
      </c>
      <c r="J34" s="26">
        <v>1</v>
      </c>
      <c r="K34" s="14">
        <v>115000</v>
      </c>
      <c r="L34" s="57">
        <v>0</v>
      </c>
      <c r="M34" s="33">
        <v>0</v>
      </c>
      <c r="N34" s="11">
        <v>0</v>
      </c>
      <c r="O34" s="33">
        <v>0</v>
      </c>
      <c r="P34" s="72">
        <v>0</v>
      </c>
      <c r="Q34" s="11"/>
    </row>
    <row r="35" spans="2:17" s="5" customFormat="1" ht="11.25" x14ac:dyDescent="0.2">
      <c r="B35" s="55">
        <v>1991</v>
      </c>
      <c r="C35" s="28">
        <v>257784</v>
      </c>
      <c r="D35" s="40">
        <v>0.8</v>
      </c>
      <c r="E35" s="68">
        <v>0.25</v>
      </c>
      <c r="F35" s="14">
        <v>9023</v>
      </c>
      <c r="G35" s="14">
        <v>90230</v>
      </c>
      <c r="H35" s="28">
        <v>575</v>
      </c>
      <c r="I35" s="29">
        <v>610</v>
      </c>
      <c r="J35" s="26">
        <v>1</v>
      </c>
      <c r="K35" s="14">
        <v>125925</v>
      </c>
      <c r="L35" s="59" t="s">
        <v>26</v>
      </c>
      <c r="M35" s="33">
        <v>0</v>
      </c>
      <c r="N35" s="11">
        <v>0</v>
      </c>
      <c r="O35" s="33">
        <v>0</v>
      </c>
      <c r="P35" s="72">
        <v>0</v>
      </c>
      <c r="Q35" s="11"/>
    </row>
    <row r="36" spans="2:17" s="5" customFormat="1" ht="11.25" x14ac:dyDescent="0.2">
      <c r="B36" s="55">
        <v>1992</v>
      </c>
      <c r="C36" s="28">
        <v>280518</v>
      </c>
      <c r="D36" s="40">
        <v>0.8</v>
      </c>
      <c r="E36" s="68">
        <v>0.25</v>
      </c>
      <c r="F36" s="14">
        <v>2487</v>
      </c>
      <c r="G36" s="14">
        <v>99490</v>
      </c>
      <c r="H36" s="28">
        <v>630</v>
      </c>
      <c r="I36" s="29">
        <v>660</v>
      </c>
      <c r="J36" s="26">
        <v>1</v>
      </c>
      <c r="K36" s="14">
        <v>94000</v>
      </c>
      <c r="L36" s="59" t="s">
        <v>26</v>
      </c>
      <c r="M36" s="33">
        <v>0</v>
      </c>
      <c r="N36" s="11">
        <v>0</v>
      </c>
      <c r="O36" s="33">
        <v>0</v>
      </c>
      <c r="P36" s="72">
        <v>0</v>
      </c>
      <c r="Q36" s="11"/>
    </row>
    <row r="37" spans="2:17" s="5" customFormat="1" ht="11.25" x14ac:dyDescent="0.2">
      <c r="B37" s="55">
        <v>1993</v>
      </c>
      <c r="C37" s="28">
        <v>287610</v>
      </c>
      <c r="D37" s="40">
        <v>0.8</v>
      </c>
      <c r="E37" s="68">
        <v>0.25</v>
      </c>
      <c r="F37" s="14">
        <v>2677</v>
      </c>
      <c r="G37" s="14">
        <v>107090</v>
      </c>
      <c r="H37" s="28">
        <v>660</v>
      </c>
      <c r="I37" s="29">
        <v>663</v>
      </c>
      <c r="J37" s="26">
        <v>1</v>
      </c>
      <c r="K37" s="14">
        <v>94357</v>
      </c>
      <c r="L37" s="59" t="s">
        <v>27</v>
      </c>
      <c r="M37" s="33">
        <v>0</v>
      </c>
      <c r="N37" s="11">
        <v>0</v>
      </c>
      <c r="O37" s="33">
        <v>0</v>
      </c>
      <c r="P37" s="72">
        <v>0</v>
      </c>
      <c r="Q37" s="11"/>
    </row>
    <row r="38" spans="2:17" s="5" customFormat="1" ht="11.25" x14ac:dyDescent="0.2">
      <c r="B38" s="55">
        <v>1994</v>
      </c>
      <c r="C38" s="28">
        <v>285132</v>
      </c>
      <c r="D38" s="40">
        <v>0.8</v>
      </c>
      <c r="E38" s="68">
        <v>0.2</v>
      </c>
      <c r="F38" s="14">
        <v>722</v>
      </c>
      <c r="G38" s="14">
        <v>86672</v>
      </c>
      <c r="H38" s="28">
        <v>663</v>
      </c>
      <c r="I38" s="29">
        <v>671</v>
      </c>
      <c r="J38" s="26">
        <v>1</v>
      </c>
      <c r="K38" s="14">
        <v>101670</v>
      </c>
      <c r="L38" s="59" t="s">
        <v>27</v>
      </c>
      <c r="M38" s="33">
        <v>0</v>
      </c>
      <c r="N38" s="11">
        <v>0</v>
      </c>
      <c r="O38" s="33">
        <v>0</v>
      </c>
      <c r="P38" s="72">
        <v>0</v>
      </c>
      <c r="Q38" s="11"/>
    </row>
    <row r="39" spans="2:17" s="5" customFormat="1" ht="11.25" x14ac:dyDescent="0.2">
      <c r="B39" s="55">
        <v>1995</v>
      </c>
      <c r="C39" s="28">
        <v>287154</v>
      </c>
      <c r="D39" s="40">
        <v>0.8</v>
      </c>
      <c r="E39" s="68">
        <v>0.15</v>
      </c>
      <c r="F39" s="14">
        <v>560</v>
      </c>
      <c r="G39" s="14">
        <v>67080</v>
      </c>
      <c r="H39" s="28">
        <v>671</v>
      </c>
      <c r="I39" s="29">
        <v>672</v>
      </c>
      <c r="J39" s="26">
        <v>0.8</v>
      </c>
      <c r="K39" s="14">
        <v>103920</v>
      </c>
      <c r="L39" s="59" t="s">
        <v>27</v>
      </c>
      <c r="M39" s="33">
        <v>0</v>
      </c>
      <c r="N39" s="11">
        <v>0</v>
      </c>
      <c r="O39" s="33">
        <v>0</v>
      </c>
      <c r="P39" s="72">
        <v>0</v>
      </c>
      <c r="Q39" s="11"/>
    </row>
    <row r="40" spans="2:17" s="5" customFormat="1" ht="11.25" x14ac:dyDescent="0.2">
      <c r="B40" s="55">
        <v>1996</v>
      </c>
      <c r="C40" s="28">
        <v>293928</v>
      </c>
      <c r="D40" s="40">
        <v>0.8</v>
      </c>
      <c r="E40" s="68">
        <v>0.1</v>
      </c>
      <c r="F40" s="14">
        <v>379</v>
      </c>
      <c r="G40" s="14">
        <v>45500</v>
      </c>
      <c r="H40" s="28">
        <v>686</v>
      </c>
      <c r="I40" s="29">
        <v>689</v>
      </c>
      <c r="J40" s="26">
        <v>0.8</v>
      </c>
      <c r="K40" s="14">
        <v>103920</v>
      </c>
      <c r="L40" s="59" t="s">
        <v>27</v>
      </c>
      <c r="M40" s="44">
        <v>1.4999999999999999E-2</v>
      </c>
      <c r="N40" s="11">
        <v>0</v>
      </c>
      <c r="O40" s="33">
        <v>0</v>
      </c>
      <c r="P40" s="72">
        <v>0</v>
      </c>
      <c r="Q40" s="11"/>
    </row>
    <row r="41" spans="2:17" s="5" customFormat="1" ht="11.25" x14ac:dyDescent="0.2">
      <c r="B41" s="55">
        <v>1997</v>
      </c>
      <c r="C41" s="28">
        <v>294528</v>
      </c>
      <c r="D41" s="40">
        <v>0.8</v>
      </c>
      <c r="E41" s="68">
        <v>0.05</v>
      </c>
      <c r="F41" s="14">
        <v>196</v>
      </c>
      <c r="G41" s="14">
        <v>23428</v>
      </c>
      <c r="H41" s="28">
        <v>689</v>
      </c>
      <c r="I41" s="29">
        <v>689</v>
      </c>
      <c r="J41" s="26">
        <v>0.8</v>
      </c>
      <c r="K41" s="14">
        <v>103920</v>
      </c>
      <c r="L41" s="59" t="s">
        <v>27</v>
      </c>
      <c r="M41" s="44">
        <v>3.5000000000000003E-2</v>
      </c>
      <c r="N41" s="11">
        <v>0</v>
      </c>
      <c r="O41" s="33">
        <v>0</v>
      </c>
      <c r="P41" s="72">
        <v>0</v>
      </c>
      <c r="Q41" s="11"/>
    </row>
    <row r="42" spans="2:17" s="5" customFormat="1" ht="11.25" x14ac:dyDescent="0.2">
      <c r="B42" s="55">
        <v>1998</v>
      </c>
      <c r="C42" s="28">
        <v>286812</v>
      </c>
      <c r="D42" s="40">
        <v>0.8</v>
      </c>
      <c r="E42" s="36">
        <v>0</v>
      </c>
      <c r="F42" s="36">
        <v>0</v>
      </c>
      <c r="G42" s="36">
        <v>0</v>
      </c>
      <c r="H42" s="28">
        <v>689</v>
      </c>
      <c r="I42" s="29">
        <v>689</v>
      </c>
      <c r="J42" s="26">
        <v>0.6</v>
      </c>
      <c r="K42" s="14">
        <v>77940</v>
      </c>
      <c r="L42" s="59" t="s">
        <v>27</v>
      </c>
      <c r="M42" s="44">
        <v>0.04</v>
      </c>
      <c r="N42" s="11">
        <v>0</v>
      </c>
      <c r="O42" s="33">
        <v>0</v>
      </c>
      <c r="P42" s="72">
        <v>0</v>
      </c>
      <c r="Q42" s="11"/>
    </row>
    <row r="43" spans="2:17" s="5" customFormat="1" ht="11.25" x14ac:dyDescent="0.2">
      <c r="B43" s="55">
        <v>1999</v>
      </c>
      <c r="C43" s="28">
        <v>280320</v>
      </c>
      <c r="D43" s="40">
        <v>0.8</v>
      </c>
      <c r="E43" s="36">
        <v>0</v>
      </c>
      <c r="F43" s="36">
        <v>0</v>
      </c>
      <c r="G43" s="36">
        <v>0</v>
      </c>
      <c r="H43" s="28">
        <v>656</v>
      </c>
      <c r="I43" s="29">
        <v>656</v>
      </c>
      <c r="J43" s="26">
        <v>0.6</v>
      </c>
      <c r="K43" s="14">
        <v>80000</v>
      </c>
      <c r="L43" s="59" t="s">
        <v>28</v>
      </c>
      <c r="M43" s="44">
        <v>0.04</v>
      </c>
      <c r="N43" s="61">
        <v>6.0000000000000005E-2</v>
      </c>
      <c r="O43" s="33">
        <v>0</v>
      </c>
      <c r="P43" s="72">
        <v>0</v>
      </c>
      <c r="Q43" s="11"/>
    </row>
    <row r="44" spans="2:17" s="5" customFormat="1" ht="11.25" x14ac:dyDescent="0.2">
      <c r="B44" s="55">
        <v>2000</v>
      </c>
      <c r="C44" s="28">
        <v>279948</v>
      </c>
      <c r="D44" s="40">
        <v>0.8</v>
      </c>
      <c r="E44" s="36">
        <v>0</v>
      </c>
      <c r="F44" s="36">
        <v>0</v>
      </c>
      <c r="G44" s="36">
        <v>0</v>
      </c>
      <c r="H44" s="28">
        <v>655</v>
      </c>
      <c r="I44" s="29">
        <v>655</v>
      </c>
      <c r="J44" s="26">
        <v>0.6</v>
      </c>
      <c r="K44" s="14">
        <v>80000</v>
      </c>
      <c r="L44" s="59" t="s">
        <v>28</v>
      </c>
      <c r="M44" s="44">
        <v>0.04</v>
      </c>
      <c r="N44" s="61">
        <v>6.0000000000000005E-2</v>
      </c>
      <c r="O44" s="44">
        <v>0.02</v>
      </c>
      <c r="P44" s="73">
        <v>0.02</v>
      </c>
    </row>
    <row r="45" spans="2:17" s="5" customFormat="1" ht="11.25" x14ac:dyDescent="0.2">
      <c r="B45" s="55">
        <v>2001</v>
      </c>
      <c r="C45" s="28">
        <v>292326</v>
      </c>
      <c r="D45" s="40">
        <v>0.85</v>
      </c>
      <c r="E45" s="36">
        <v>0</v>
      </c>
      <c r="F45" s="36">
        <v>0</v>
      </c>
      <c r="G45" s="36">
        <v>0</v>
      </c>
      <c r="H45" s="28">
        <v>671</v>
      </c>
      <c r="I45" s="29">
        <v>671</v>
      </c>
      <c r="J45" s="26">
        <v>0.6</v>
      </c>
      <c r="K45" s="14">
        <v>80000</v>
      </c>
      <c r="L45" s="59" t="s">
        <v>28</v>
      </c>
      <c r="M45" s="44">
        <v>0.04</v>
      </c>
      <c r="N45" s="61">
        <v>6.0000000000000005E-2</v>
      </c>
      <c r="O45" s="44">
        <v>0.04</v>
      </c>
      <c r="P45" s="73">
        <v>0.02</v>
      </c>
    </row>
    <row r="46" spans="2:17" s="5" customFormat="1" ht="11.25" x14ac:dyDescent="0.2">
      <c r="B46" s="55">
        <v>2002</v>
      </c>
      <c r="C46" s="28">
        <v>302940</v>
      </c>
      <c r="D46" s="40">
        <v>0.9</v>
      </c>
      <c r="E46" s="36">
        <v>0</v>
      </c>
      <c r="F46" s="36">
        <v>0</v>
      </c>
      <c r="G46" s="36">
        <v>0</v>
      </c>
      <c r="H46" s="28">
        <v>691</v>
      </c>
      <c r="I46" s="29">
        <v>691</v>
      </c>
      <c r="J46" s="26">
        <v>0.6</v>
      </c>
      <c r="K46" s="14">
        <v>80000</v>
      </c>
      <c r="L46" s="59" t="s">
        <v>28</v>
      </c>
      <c r="M46" s="44">
        <v>0.04</v>
      </c>
      <c r="N46" s="61">
        <v>6.0000000000000005E-2</v>
      </c>
      <c r="O46" s="44">
        <v>0.04</v>
      </c>
      <c r="P46" s="73">
        <v>0.02</v>
      </c>
    </row>
    <row r="47" spans="2:17" s="5" customFormat="1" ht="11.25" x14ac:dyDescent="0.2">
      <c r="B47" s="55">
        <v>2003</v>
      </c>
      <c r="C47" s="28">
        <v>312024</v>
      </c>
      <c r="D47" s="40">
        <v>0.95</v>
      </c>
      <c r="E47" s="36">
        <v>0</v>
      </c>
      <c r="F47" s="36">
        <v>0</v>
      </c>
      <c r="G47" s="36">
        <v>0</v>
      </c>
      <c r="H47" s="28">
        <v>712</v>
      </c>
      <c r="I47" s="29">
        <v>712</v>
      </c>
      <c r="J47" s="26">
        <v>0.6</v>
      </c>
      <c r="K47" s="14">
        <v>80000</v>
      </c>
      <c r="L47" s="59" t="s">
        <v>28</v>
      </c>
      <c r="M47" s="44">
        <v>0.04</v>
      </c>
      <c r="N47" s="61">
        <v>6.0000000000000005E-2</v>
      </c>
      <c r="O47" s="44">
        <v>0.04</v>
      </c>
      <c r="P47" s="73">
        <v>0.02</v>
      </c>
    </row>
    <row r="48" spans="2:17" s="5" customFormat="1" ht="11.25" x14ac:dyDescent="0.2">
      <c r="B48" s="55">
        <v>2004</v>
      </c>
      <c r="C48" s="28">
        <v>321900</v>
      </c>
      <c r="D48" s="40">
        <v>1</v>
      </c>
      <c r="E48" s="36">
        <v>0</v>
      </c>
      <c r="F48" s="36">
        <v>0</v>
      </c>
      <c r="G48" s="36">
        <v>0</v>
      </c>
      <c r="H48" s="28">
        <v>728</v>
      </c>
      <c r="I48" s="29">
        <v>728</v>
      </c>
      <c r="J48" s="36">
        <v>0</v>
      </c>
      <c r="K48" s="36">
        <v>0</v>
      </c>
      <c r="L48" s="36">
        <v>0</v>
      </c>
      <c r="M48" s="44">
        <v>0.04</v>
      </c>
      <c r="N48" s="61">
        <v>6.0000000000000005E-2</v>
      </c>
      <c r="O48" s="44">
        <v>0.04</v>
      </c>
      <c r="P48" s="73">
        <v>0.02</v>
      </c>
    </row>
    <row r="49" spans="2:23" s="5" customFormat="1" ht="11.25" x14ac:dyDescent="0.2">
      <c r="B49" s="55">
        <v>2005</v>
      </c>
      <c r="C49" s="28">
        <v>329948</v>
      </c>
      <c r="D49" s="40">
        <v>1</v>
      </c>
      <c r="E49" s="36">
        <v>0</v>
      </c>
      <c r="F49" s="36">
        <v>0</v>
      </c>
      <c r="G49" s="36">
        <v>0</v>
      </c>
      <c r="H49" s="28">
        <v>746</v>
      </c>
      <c r="I49" s="29">
        <v>746</v>
      </c>
      <c r="J49" s="36">
        <v>0</v>
      </c>
      <c r="K49" s="36">
        <v>0</v>
      </c>
      <c r="L49" s="36">
        <v>0</v>
      </c>
      <c r="M49" s="44">
        <v>0.04</v>
      </c>
      <c r="N49" s="61">
        <v>6.0000000000000005E-2</v>
      </c>
      <c r="O49" s="44">
        <v>0.04</v>
      </c>
      <c r="P49" s="73">
        <v>0.02</v>
      </c>
    </row>
    <row r="50" spans="2:23" s="5" customFormat="1" ht="11.25" x14ac:dyDescent="0.2">
      <c r="B50" s="55">
        <v>2006</v>
      </c>
      <c r="C50" s="28">
        <v>339846</v>
      </c>
      <c r="D50" s="40">
        <v>1</v>
      </c>
      <c r="E50" s="36">
        <v>0</v>
      </c>
      <c r="F50" s="36">
        <v>0</v>
      </c>
      <c r="G50" s="36">
        <v>0</v>
      </c>
      <c r="H50" s="28">
        <v>768</v>
      </c>
      <c r="I50" s="29">
        <v>768</v>
      </c>
      <c r="J50" s="36">
        <v>0</v>
      </c>
      <c r="K50" s="36">
        <v>0</v>
      </c>
      <c r="L50" s="36">
        <v>0</v>
      </c>
      <c r="M50" s="44">
        <v>0.04</v>
      </c>
      <c r="N50" s="61">
        <v>6.0000000000000005E-2</v>
      </c>
      <c r="O50" s="44">
        <v>0.04</v>
      </c>
      <c r="P50" s="73">
        <v>0.02</v>
      </c>
    </row>
    <row r="51" spans="2:23" s="5" customFormat="1" ht="11.25" x14ac:dyDescent="0.2">
      <c r="B51" s="55">
        <v>2007</v>
      </c>
      <c r="C51" s="28">
        <v>348343</v>
      </c>
      <c r="D51" s="40">
        <v>1</v>
      </c>
      <c r="E51" s="36">
        <v>0</v>
      </c>
      <c r="F51" s="36">
        <v>0</v>
      </c>
      <c r="G51" s="36">
        <v>0</v>
      </c>
      <c r="H51" s="28">
        <v>787</v>
      </c>
      <c r="I51" s="29">
        <v>787</v>
      </c>
      <c r="J51" s="36">
        <v>0</v>
      </c>
      <c r="K51" s="36">
        <v>0</v>
      </c>
      <c r="L51" s="36">
        <v>0</v>
      </c>
      <c r="M51" s="44">
        <v>0.04</v>
      </c>
      <c r="N51" s="61">
        <v>6.0000000000000005E-2</v>
      </c>
      <c r="O51" s="44">
        <v>0.04</v>
      </c>
      <c r="P51" s="73">
        <v>0.02</v>
      </c>
    </row>
    <row r="52" spans="2:23" s="5" customFormat="1" ht="11.25" x14ac:dyDescent="0.2">
      <c r="B52" s="55">
        <v>2008</v>
      </c>
      <c r="C52" s="28">
        <v>385800</v>
      </c>
      <c r="D52" s="40">
        <v>1</v>
      </c>
      <c r="E52" s="36">
        <v>0</v>
      </c>
      <c r="F52" s="36">
        <v>0</v>
      </c>
      <c r="G52" s="36">
        <v>0</v>
      </c>
      <c r="H52" s="28">
        <v>834</v>
      </c>
      <c r="I52" s="29">
        <v>834</v>
      </c>
      <c r="J52" s="36">
        <v>0</v>
      </c>
      <c r="K52" s="36">
        <v>0</v>
      </c>
      <c r="L52" s="36">
        <v>0</v>
      </c>
      <c r="M52" s="44">
        <v>0.04</v>
      </c>
      <c r="N52" s="61">
        <v>7.9999999999999988E-2</v>
      </c>
      <c r="O52" s="44">
        <v>0.04</v>
      </c>
      <c r="P52" s="73">
        <v>0.02</v>
      </c>
    </row>
    <row r="53" spans="2:23" s="5" customFormat="1" ht="11.25" x14ac:dyDescent="0.2">
      <c r="B53" s="55">
        <v>2009</v>
      </c>
      <c r="C53" s="28">
        <v>408409</v>
      </c>
      <c r="D53" s="40">
        <v>1</v>
      </c>
      <c r="E53" s="36">
        <v>0</v>
      </c>
      <c r="F53" s="36">
        <v>0</v>
      </c>
      <c r="G53" s="36">
        <v>0</v>
      </c>
      <c r="H53" s="28">
        <v>874</v>
      </c>
      <c r="I53" s="29">
        <v>874</v>
      </c>
      <c r="J53" s="36">
        <v>0</v>
      </c>
      <c r="K53" s="36">
        <v>0</v>
      </c>
      <c r="L53" s="36">
        <v>0</v>
      </c>
      <c r="M53" s="44">
        <v>0.04</v>
      </c>
      <c r="N53" s="61">
        <v>7.9999999999999988E-2</v>
      </c>
      <c r="O53" s="44">
        <v>0.04</v>
      </c>
      <c r="P53" s="73">
        <v>0.02</v>
      </c>
    </row>
    <row r="54" spans="2:23" s="5" customFormat="1" ht="12" thickBot="1" x14ac:dyDescent="0.25">
      <c r="B54" s="56">
        <v>2010</v>
      </c>
      <c r="C54" s="31">
        <v>506466</v>
      </c>
      <c r="D54" s="41">
        <v>1</v>
      </c>
      <c r="E54" s="38">
        <v>0</v>
      </c>
      <c r="F54" s="38">
        <v>0</v>
      </c>
      <c r="G54" s="38">
        <v>0</v>
      </c>
      <c r="H54" s="31">
        <v>987</v>
      </c>
      <c r="I54" s="39">
        <v>987</v>
      </c>
      <c r="J54" s="38">
        <v>0</v>
      </c>
      <c r="K54" s="38">
        <v>0</v>
      </c>
      <c r="L54" s="38">
        <v>0</v>
      </c>
      <c r="M54" s="45">
        <v>0.04</v>
      </c>
      <c r="N54" s="64">
        <v>7.9999999999999988E-2</v>
      </c>
      <c r="O54" s="45">
        <v>0.04</v>
      </c>
      <c r="P54" s="74">
        <v>0.02</v>
      </c>
    </row>
    <row r="55" spans="2:23" s="5" customFormat="1" ht="9" customHeight="1" x14ac:dyDescent="0.2">
      <c r="B55" s="13"/>
      <c r="C55" s="13"/>
      <c r="D55" s="15"/>
      <c r="E55" s="15"/>
      <c r="F55" s="15"/>
      <c r="G55" s="15"/>
      <c r="H55" s="16"/>
      <c r="I55" s="13"/>
      <c r="J55" s="13"/>
      <c r="K55" s="13"/>
      <c r="O55" s="17"/>
    </row>
    <row r="56" spans="2:23" s="5" customFormat="1" ht="22.5" customHeight="1" x14ac:dyDescent="0.2">
      <c r="B56" s="150" t="s">
        <v>35</v>
      </c>
      <c r="C56" s="150"/>
      <c r="D56" s="150"/>
      <c r="E56" s="150"/>
      <c r="F56" s="150"/>
      <c r="G56" s="150"/>
      <c r="H56" s="150"/>
      <c r="I56" s="150"/>
      <c r="J56" s="150"/>
      <c r="K56" s="150"/>
      <c r="L56" s="150"/>
      <c r="M56" s="150"/>
      <c r="N56" s="150"/>
      <c r="O56" s="150"/>
      <c r="P56" s="37"/>
      <c r="Q56" s="37"/>
      <c r="R56" s="37"/>
      <c r="S56" s="37"/>
      <c r="T56" s="37"/>
      <c r="U56" s="37"/>
      <c r="V56" s="37"/>
      <c r="W56" s="37"/>
    </row>
    <row r="57" spans="2:23" ht="26.25" customHeight="1" x14ac:dyDescent="0.2">
      <c r="B57" s="152" t="s">
        <v>36</v>
      </c>
      <c r="C57" s="152"/>
      <c r="D57" s="152"/>
      <c r="E57" s="152"/>
      <c r="F57" s="152"/>
      <c r="G57" s="152"/>
      <c r="H57" s="152"/>
      <c r="I57" s="152"/>
      <c r="J57" s="152"/>
      <c r="K57" s="152"/>
      <c r="L57" s="152"/>
      <c r="M57" s="152"/>
      <c r="N57" s="152"/>
      <c r="O57" s="152"/>
      <c r="P57" s="18"/>
      <c r="Q57" s="18"/>
      <c r="R57" s="18"/>
      <c r="S57" s="18"/>
      <c r="T57" s="18"/>
      <c r="U57" s="18"/>
      <c r="V57" s="18"/>
      <c r="W57" s="18"/>
    </row>
    <row r="58" spans="2:23" x14ac:dyDescent="0.2">
      <c r="B58" s="1" t="s">
        <v>39</v>
      </c>
    </row>
    <row r="59" spans="2:23" x14ac:dyDescent="0.2">
      <c r="B59" s="1" t="s">
        <v>43</v>
      </c>
    </row>
    <row r="60" spans="2:23" x14ac:dyDescent="0.2">
      <c r="B60" s="1" t="s">
        <v>49</v>
      </c>
    </row>
    <row r="61" spans="2:23" x14ac:dyDescent="0.2">
      <c r="B61" s="1" t="s">
        <v>46</v>
      </c>
    </row>
  </sheetData>
  <mergeCells count="18">
    <mergeCell ref="B56:O56"/>
    <mergeCell ref="B30:B32"/>
    <mergeCell ref="B57:O57"/>
    <mergeCell ref="C30:I30"/>
    <mergeCell ref="C31:D31"/>
    <mergeCell ref="E31:G31"/>
    <mergeCell ref="H31:I31"/>
    <mergeCell ref="M30:P30"/>
    <mergeCell ref="B5:B6"/>
    <mergeCell ref="M31:N31"/>
    <mergeCell ref="C5:G5"/>
    <mergeCell ref="L5:L6"/>
    <mergeCell ref="M5:M6"/>
    <mergeCell ref="J30:L30"/>
    <mergeCell ref="J31:L31"/>
    <mergeCell ref="N5:P5"/>
    <mergeCell ref="H5:K5"/>
    <mergeCell ref="O31:P31"/>
  </mergeCells>
  <phoneticPr fontId="0" type="noConversion"/>
  <pageMargins left="0.74803149606299213" right="0.74803149606299213" top="0.98425196850393704" bottom="0.51181102362204722" header="0.51181102362204722" footer="0.51181102362204722"/>
  <pageSetup paperSize="9" scale="65"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B2:R31"/>
  <sheetViews>
    <sheetView tabSelected="1" workbookViewId="0">
      <selection activeCell="H35" sqref="H35"/>
    </sheetView>
  </sheetViews>
  <sheetFormatPr defaultRowHeight="12.75" x14ac:dyDescent="0.2"/>
  <cols>
    <col min="2" max="2" width="11.5703125" customWidth="1"/>
    <col min="3" max="3" width="12" customWidth="1"/>
    <col min="4" max="4" width="13.7109375" customWidth="1"/>
    <col min="5" max="5" width="12.5703125" customWidth="1"/>
    <col min="6" max="7" width="12.42578125" customWidth="1"/>
    <col min="8" max="8" width="14.42578125" customWidth="1"/>
    <col min="9" max="10" width="11.5703125" customWidth="1"/>
    <col min="11" max="11" width="14.85546875" customWidth="1"/>
    <col min="12" max="12" width="15" customWidth="1"/>
    <col min="13" max="13" width="14.85546875" customWidth="1"/>
    <col min="14" max="14" width="16.28515625" customWidth="1"/>
    <col min="15" max="15" width="11.28515625" customWidth="1"/>
    <col min="17" max="17" width="16.28515625" customWidth="1"/>
  </cols>
  <sheetData>
    <row r="2" spans="2:18" ht="15.75" x14ac:dyDescent="0.25">
      <c r="B2" s="2" t="s">
        <v>69</v>
      </c>
    </row>
    <row r="3" spans="2:18" ht="13.5" thickBot="1" x14ac:dyDescent="0.25"/>
    <row r="4" spans="2:18" ht="13.5" customHeight="1" thickBot="1" x14ac:dyDescent="0.25">
      <c r="B4" s="168" t="s">
        <v>29</v>
      </c>
      <c r="C4" s="168" t="s">
        <v>1</v>
      </c>
      <c r="D4" s="169"/>
      <c r="E4" s="170"/>
      <c r="F4" s="171" t="s">
        <v>3</v>
      </c>
      <c r="G4" s="162" t="s">
        <v>56</v>
      </c>
      <c r="H4" s="160" t="s">
        <v>52</v>
      </c>
      <c r="I4" s="176"/>
      <c r="J4" s="176"/>
      <c r="K4" s="176"/>
      <c r="L4" s="176"/>
      <c r="M4" s="161"/>
      <c r="N4" s="187" t="s">
        <v>6</v>
      </c>
      <c r="O4" s="185" t="s">
        <v>37</v>
      </c>
      <c r="P4" s="160" t="s">
        <v>33</v>
      </c>
      <c r="Q4" s="161"/>
    </row>
    <row r="5" spans="2:18" ht="39" thickBot="1" x14ac:dyDescent="0.25">
      <c r="B5" s="174"/>
      <c r="C5" s="92" t="s">
        <v>53</v>
      </c>
      <c r="D5" s="93" t="s">
        <v>54</v>
      </c>
      <c r="E5" s="94" t="s">
        <v>55</v>
      </c>
      <c r="F5" s="172"/>
      <c r="G5" s="163"/>
      <c r="H5" s="134" t="s">
        <v>53</v>
      </c>
      <c r="I5" s="130" t="s">
        <v>54</v>
      </c>
      <c r="J5" s="131" t="s">
        <v>55</v>
      </c>
      <c r="K5" s="83" t="s">
        <v>71</v>
      </c>
      <c r="L5" s="83" t="s">
        <v>65</v>
      </c>
      <c r="M5" s="84" t="s">
        <v>4</v>
      </c>
      <c r="N5" s="188"/>
      <c r="O5" s="186"/>
      <c r="P5" s="82" t="s">
        <v>7</v>
      </c>
      <c r="Q5" s="80" t="s">
        <v>34</v>
      </c>
    </row>
    <row r="6" spans="2:18" x14ac:dyDescent="0.2">
      <c r="B6" s="117">
        <v>2011</v>
      </c>
      <c r="C6" s="119">
        <v>0.24099999999999999</v>
      </c>
      <c r="D6" s="179">
        <v>0.27</v>
      </c>
      <c r="E6" s="179">
        <v>0.33</v>
      </c>
      <c r="F6" s="119">
        <v>0.13120000000000001</v>
      </c>
      <c r="G6" s="110">
        <v>0.18</v>
      </c>
      <c r="H6" s="112">
        <v>0</v>
      </c>
      <c r="I6" s="107">
        <v>2400000</v>
      </c>
      <c r="J6" s="108">
        <v>7800000</v>
      </c>
      <c r="K6" s="107">
        <v>2700000</v>
      </c>
      <c r="L6" s="107">
        <v>100000</v>
      </c>
      <c r="M6" s="108">
        <f>+C17/(C6+F6)</f>
        <v>1425217.6249328319</v>
      </c>
      <c r="N6" s="112">
        <v>8400</v>
      </c>
      <c r="O6" s="107">
        <v>17900</v>
      </c>
      <c r="P6" s="119">
        <v>8.6499999999999994E-2</v>
      </c>
      <c r="Q6" s="113">
        <v>6.4999999999999997E-3</v>
      </c>
    </row>
    <row r="7" spans="2:18" x14ac:dyDescent="0.2">
      <c r="B7" s="121">
        <v>2012</v>
      </c>
      <c r="C7" s="89">
        <v>0.22900000000000001</v>
      </c>
      <c r="D7" s="90">
        <v>0.25800000000000001</v>
      </c>
      <c r="E7" s="90">
        <v>0.318</v>
      </c>
      <c r="F7" s="89">
        <v>0.14410000000000001</v>
      </c>
      <c r="G7" s="95">
        <v>0.2</v>
      </c>
      <c r="H7" s="101">
        <v>0</v>
      </c>
      <c r="I7" s="86">
        <v>2512800</v>
      </c>
      <c r="J7" s="87">
        <v>8166600</v>
      </c>
      <c r="K7" s="86">
        <v>2826900</v>
      </c>
      <c r="L7" s="86">
        <v>100000</v>
      </c>
      <c r="M7" s="87">
        <f>+C18/(C7+F7)</f>
        <v>1421779.6837309033</v>
      </c>
      <c r="N7" s="122">
        <v>9182</v>
      </c>
      <c r="O7" s="120">
        <v>18800</v>
      </c>
      <c r="P7" s="89">
        <v>8.6499999999999994E-2</v>
      </c>
      <c r="Q7" s="91">
        <v>6.4999999999999997E-3</v>
      </c>
    </row>
    <row r="8" spans="2:18" x14ac:dyDescent="0.2">
      <c r="B8" s="121">
        <v>2013</v>
      </c>
      <c r="C8" s="89">
        <v>0.22900000000000001</v>
      </c>
      <c r="D8" s="90">
        <v>0.25800000000000001</v>
      </c>
      <c r="E8" s="90">
        <v>0.318</v>
      </c>
      <c r="F8" s="89">
        <v>0.1444</v>
      </c>
      <c r="G8" s="95">
        <v>0.2</v>
      </c>
      <c r="H8" s="101">
        <v>0</v>
      </c>
      <c r="I8" s="86">
        <v>2760000</v>
      </c>
      <c r="J8" s="87">
        <v>8452400</v>
      </c>
      <c r="K8" s="86">
        <v>2846200</v>
      </c>
      <c r="L8" s="86">
        <v>100000</v>
      </c>
      <c r="M8" s="87">
        <f>+C19/(C8+F8)</f>
        <v>1495407.0701660418</v>
      </c>
      <c r="N8" s="122">
        <v>9604</v>
      </c>
      <c r="O8" s="120">
        <v>18800</v>
      </c>
      <c r="P8" s="89">
        <v>7.7899999999999997E-2</v>
      </c>
      <c r="Q8" s="91">
        <v>6.4999999999999997E-3</v>
      </c>
    </row>
    <row r="9" spans="2:18" x14ac:dyDescent="0.2">
      <c r="B9" s="121">
        <v>2014</v>
      </c>
      <c r="C9" s="89">
        <v>0.22899999999999998</v>
      </c>
      <c r="D9" s="90">
        <v>0.25800000000000001</v>
      </c>
      <c r="E9" s="90">
        <v>0.318</v>
      </c>
      <c r="F9" s="89">
        <v>0.14419999999999999</v>
      </c>
      <c r="G9" s="95">
        <v>0.2</v>
      </c>
      <c r="H9" s="101">
        <v>0</v>
      </c>
      <c r="I9" s="86">
        <v>2897702</v>
      </c>
      <c r="J9" s="87">
        <v>8874108</v>
      </c>
      <c r="K9" s="86">
        <v>2988203</v>
      </c>
      <c r="L9" s="86">
        <v>100000</v>
      </c>
      <c r="M9" s="87">
        <f>+C20/(C9+F9)</f>
        <v>1559003.2154340837</v>
      </c>
      <c r="N9" s="122">
        <v>9911</v>
      </c>
      <c r="O9" s="120">
        <v>19400</v>
      </c>
      <c r="P9" s="89">
        <v>7.6899999999999996E-2</v>
      </c>
      <c r="Q9" s="91">
        <v>6.4999999999999997E-3</v>
      </c>
    </row>
    <row r="10" spans="2:18" x14ac:dyDescent="0.2">
      <c r="B10" s="121">
        <v>2015</v>
      </c>
      <c r="C10" s="89">
        <v>0.2286</v>
      </c>
      <c r="D10" s="90">
        <v>0.253</v>
      </c>
      <c r="E10" s="90">
        <v>0.318</v>
      </c>
      <c r="F10" s="89">
        <v>0.1444</v>
      </c>
      <c r="G10" s="95">
        <v>0.2</v>
      </c>
      <c r="H10" s="101">
        <v>0</v>
      </c>
      <c r="I10" s="86">
        <v>3480000</v>
      </c>
      <c r="J10" s="87">
        <v>9415428</v>
      </c>
      <c r="K10" s="86">
        <v>2967714</v>
      </c>
      <c r="L10" s="86">
        <v>125000</v>
      </c>
      <c r="M10" s="87">
        <f>+C21/(C10+F10)</f>
        <v>1624603.2171581769</v>
      </c>
      <c r="N10" s="122">
        <v>10159</v>
      </c>
      <c r="O10" s="120">
        <v>17800</v>
      </c>
      <c r="P10" s="89">
        <v>7.5899999999999995E-2</v>
      </c>
      <c r="Q10" s="91">
        <v>6.4999999999999997E-3</v>
      </c>
    </row>
    <row r="11" spans="2:18" x14ac:dyDescent="0.2">
      <c r="B11" s="121">
        <v>2016</v>
      </c>
      <c r="C11" s="89">
        <v>0.2286</v>
      </c>
      <c r="D11" s="90">
        <v>0.253</v>
      </c>
      <c r="E11" s="90">
        <v>0.318</v>
      </c>
      <c r="F11" s="89">
        <v>0.1444</v>
      </c>
      <c r="G11" s="95">
        <v>0.2</v>
      </c>
      <c r="H11" s="101">
        <v>0</v>
      </c>
      <c r="I11" s="86">
        <v>3709680</v>
      </c>
      <c r="J11" s="87">
        <v>10036847</v>
      </c>
      <c r="K11" s="86">
        <v>3163584</v>
      </c>
      <c r="L11" s="86">
        <v>125000</v>
      </c>
      <c r="M11" s="87">
        <f t="shared" ref="M11:M12" si="0">+C22/(C11+F11)</f>
        <v>1637600.5361930295</v>
      </c>
      <c r="N11" s="122">
        <v>10464</v>
      </c>
      <c r="O11" s="120">
        <v>16400</v>
      </c>
      <c r="P11" s="89">
        <v>7.4899999999999994E-2</v>
      </c>
      <c r="Q11" s="91">
        <v>6.4999999999999997E-3</v>
      </c>
    </row>
    <row r="12" spans="2:18" ht="13.5" thickBot="1" x14ac:dyDescent="0.25">
      <c r="B12" s="118">
        <v>2017</v>
      </c>
      <c r="C12" s="96">
        <v>0.2268</v>
      </c>
      <c r="D12" s="97">
        <v>0.23899999999999999</v>
      </c>
      <c r="E12" s="97">
        <v>0.318</v>
      </c>
      <c r="F12" s="96">
        <v>0.14449999999999999</v>
      </c>
      <c r="G12" s="99">
        <v>0.2</v>
      </c>
      <c r="H12" s="103">
        <v>0</v>
      </c>
      <c r="I12" s="100">
        <v>4032420</v>
      </c>
      <c r="J12" s="104">
        <v>10043880</v>
      </c>
      <c r="K12" s="100">
        <v>3005730</v>
      </c>
      <c r="L12" s="100">
        <v>125000</v>
      </c>
      <c r="M12" s="104">
        <f t="shared" si="0"/>
        <v>1678001.6159439809</v>
      </c>
      <c r="N12" s="114">
        <v>10956</v>
      </c>
      <c r="O12" s="114">
        <v>16800</v>
      </c>
      <c r="P12" s="96">
        <v>7.3499999999999996E-2</v>
      </c>
      <c r="Q12" s="98">
        <v>6.4999999999999997E-3</v>
      </c>
      <c r="R12" s="127"/>
    </row>
    <row r="13" spans="2:18" ht="13.5" thickBot="1" x14ac:dyDescent="0.25"/>
    <row r="14" spans="2:18" ht="13.5" thickBot="1" x14ac:dyDescent="0.25">
      <c r="B14" s="168" t="s">
        <v>29</v>
      </c>
      <c r="C14" s="164" t="s">
        <v>9</v>
      </c>
      <c r="D14" s="164"/>
      <c r="E14" s="164"/>
      <c r="F14" s="165"/>
      <c r="G14" s="173" t="s">
        <v>15</v>
      </c>
      <c r="H14" s="164"/>
      <c r="I14" s="164"/>
      <c r="J14" s="165"/>
      <c r="K14" s="177" t="s">
        <v>58</v>
      </c>
      <c r="L14" s="178"/>
    </row>
    <row r="15" spans="2:18" ht="25.5" customHeight="1" x14ac:dyDescent="0.2">
      <c r="B15" s="175"/>
      <c r="C15" s="160" t="s">
        <v>11</v>
      </c>
      <c r="D15" s="161"/>
      <c r="E15" s="160" t="s">
        <v>13</v>
      </c>
      <c r="F15" s="161"/>
      <c r="G15" s="160" t="s">
        <v>41</v>
      </c>
      <c r="H15" s="161"/>
      <c r="I15" s="160" t="s">
        <v>42</v>
      </c>
      <c r="J15" s="161"/>
      <c r="K15" s="166" t="s">
        <v>24</v>
      </c>
      <c r="L15" s="167"/>
    </row>
    <row r="16" spans="2:18" ht="27" customHeight="1" thickBot="1" x14ac:dyDescent="0.25">
      <c r="B16" s="174"/>
      <c r="C16" s="133" t="s">
        <v>16</v>
      </c>
      <c r="D16" s="129" t="s">
        <v>57</v>
      </c>
      <c r="E16" s="133" t="s">
        <v>21</v>
      </c>
      <c r="F16" s="129" t="s">
        <v>22</v>
      </c>
      <c r="G16" s="82" t="s">
        <v>40</v>
      </c>
      <c r="H16" s="80" t="s">
        <v>38</v>
      </c>
      <c r="I16" s="82" t="s">
        <v>40</v>
      </c>
      <c r="J16" s="80" t="s">
        <v>50</v>
      </c>
      <c r="K16" s="128" t="s">
        <v>59</v>
      </c>
      <c r="L16" s="80" t="s">
        <v>60</v>
      </c>
      <c r="M16" s="132"/>
      <c r="N16" s="132"/>
      <c r="O16" s="132"/>
    </row>
    <row r="17" spans="2:15" x14ac:dyDescent="0.2">
      <c r="B17" s="117">
        <v>2011</v>
      </c>
      <c r="C17" s="85">
        <v>530466</v>
      </c>
      <c r="D17" s="95">
        <v>1</v>
      </c>
      <c r="E17" s="101">
        <v>987</v>
      </c>
      <c r="F17" s="102">
        <v>987</v>
      </c>
      <c r="G17" s="106">
        <v>0.04</v>
      </c>
      <c r="H17" s="110">
        <v>0.08</v>
      </c>
      <c r="I17" s="115" t="s">
        <v>63</v>
      </c>
      <c r="J17" s="110">
        <v>0.02</v>
      </c>
      <c r="K17" s="107">
        <v>200000</v>
      </c>
      <c r="L17" s="108">
        <v>300000</v>
      </c>
      <c r="M17" s="86"/>
      <c r="N17" s="184"/>
      <c r="O17" s="120"/>
    </row>
    <row r="18" spans="2:15" x14ac:dyDescent="0.2">
      <c r="B18" s="121">
        <v>2012</v>
      </c>
      <c r="C18" s="85">
        <v>530466</v>
      </c>
      <c r="D18" s="95">
        <v>1</v>
      </c>
      <c r="E18" s="123">
        <v>740</v>
      </c>
      <c r="F18" s="124">
        <v>740</v>
      </c>
      <c r="G18" s="125">
        <v>0.04</v>
      </c>
      <c r="H18" s="95">
        <v>0.08</v>
      </c>
      <c r="I18" s="126">
        <v>0.04</v>
      </c>
      <c r="J18" s="95">
        <v>0.02</v>
      </c>
      <c r="K18" s="86">
        <v>200000</v>
      </c>
      <c r="L18" s="87">
        <v>300000</v>
      </c>
      <c r="M18" s="86"/>
    </row>
    <row r="19" spans="2:15" x14ac:dyDescent="0.2">
      <c r="B19" s="121">
        <v>2013</v>
      </c>
      <c r="C19" s="85">
        <v>558385</v>
      </c>
      <c r="D19" s="95">
        <v>1</v>
      </c>
      <c r="E19" s="123">
        <v>493</v>
      </c>
      <c r="F19" s="124">
        <v>493</v>
      </c>
      <c r="G19" s="125">
        <v>0.04</v>
      </c>
      <c r="H19" s="95">
        <v>0.08</v>
      </c>
      <c r="I19" s="126">
        <v>0.02</v>
      </c>
      <c r="J19" s="95">
        <v>0.02</v>
      </c>
      <c r="K19" s="65">
        <v>0</v>
      </c>
      <c r="L19" s="181">
        <v>0</v>
      </c>
      <c r="M19" s="86"/>
    </row>
    <row r="20" spans="2:15" x14ac:dyDescent="0.2">
      <c r="B20" s="121">
        <v>2014</v>
      </c>
      <c r="C20" s="85">
        <v>581820</v>
      </c>
      <c r="D20" s="95">
        <v>1</v>
      </c>
      <c r="E20" s="123">
        <v>246</v>
      </c>
      <c r="F20" s="124">
        <v>246</v>
      </c>
      <c r="G20" s="125">
        <v>0.04</v>
      </c>
      <c r="H20" s="95">
        <v>0.08</v>
      </c>
      <c r="I20" s="126">
        <v>0.02</v>
      </c>
      <c r="J20" s="95">
        <v>0.02</v>
      </c>
      <c r="K20" s="65">
        <v>0</v>
      </c>
      <c r="L20" s="181">
        <v>0</v>
      </c>
      <c r="M20" s="86"/>
    </row>
    <row r="21" spans="2:15" x14ac:dyDescent="0.2">
      <c r="B21" s="121">
        <v>2015</v>
      </c>
      <c r="C21" s="85">
        <v>605977</v>
      </c>
      <c r="D21" s="95">
        <v>1</v>
      </c>
      <c r="E21" s="65">
        <v>0</v>
      </c>
      <c r="F21" s="65">
        <v>0</v>
      </c>
      <c r="G21" s="125">
        <v>0.04</v>
      </c>
      <c r="H21" s="95">
        <v>0.08</v>
      </c>
      <c r="I21" s="180" t="s">
        <v>68</v>
      </c>
      <c r="J21" s="95">
        <v>0.02</v>
      </c>
      <c r="K21" s="65">
        <v>0</v>
      </c>
      <c r="L21" s="181">
        <v>0</v>
      </c>
      <c r="M21" s="86"/>
    </row>
    <row r="22" spans="2:15" x14ac:dyDescent="0.2">
      <c r="B22" s="121">
        <v>2016</v>
      </c>
      <c r="C22" s="85">
        <v>610825</v>
      </c>
      <c r="D22" s="95">
        <v>1</v>
      </c>
      <c r="E22" s="65">
        <v>0</v>
      </c>
      <c r="F22" s="65">
        <v>0</v>
      </c>
      <c r="G22" s="125">
        <v>0.04</v>
      </c>
      <c r="H22" s="95">
        <v>0.08</v>
      </c>
      <c r="I22" s="126">
        <v>0.04</v>
      </c>
      <c r="J22" s="95">
        <v>0.02</v>
      </c>
      <c r="K22" s="65">
        <v>0</v>
      </c>
      <c r="L22" s="181">
        <v>0</v>
      </c>
      <c r="M22" s="86"/>
    </row>
    <row r="23" spans="2:15" ht="13.5" thickBot="1" x14ac:dyDescent="0.25">
      <c r="B23" s="118">
        <v>2017</v>
      </c>
      <c r="C23" s="105">
        <v>623042</v>
      </c>
      <c r="D23" s="99">
        <v>1</v>
      </c>
      <c r="E23" s="182">
        <v>0</v>
      </c>
      <c r="F23" s="182">
        <v>0</v>
      </c>
      <c r="G23" s="109">
        <v>0.04</v>
      </c>
      <c r="H23" s="99">
        <v>0.08</v>
      </c>
      <c r="I23" s="116">
        <v>0.04</v>
      </c>
      <c r="J23" s="99">
        <v>0.02</v>
      </c>
      <c r="K23" s="182">
        <v>0</v>
      </c>
      <c r="L23" s="183">
        <v>0</v>
      </c>
      <c r="M23" s="86"/>
    </row>
    <row r="24" spans="2:15" x14ac:dyDescent="0.2">
      <c r="B24" s="111"/>
      <c r="C24" s="111"/>
      <c r="D24" s="111"/>
      <c r="E24" s="111"/>
      <c r="F24" s="111"/>
      <c r="G24" s="111"/>
      <c r="H24" s="111"/>
      <c r="I24" s="111"/>
      <c r="J24" s="111"/>
    </row>
    <row r="25" spans="2:15" x14ac:dyDescent="0.2">
      <c r="B25" s="81" t="s">
        <v>62</v>
      </c>
      <c r="C25" s="88"/>
      <c r="D25" s="88"/>
      <c r="E25" s="88"/>
      <c r="F25" s="88"/>
      <c r="G25" s="88"/>
      <c r="H25" s="88"/>
      <c r="I25" s="88"/>
      <c r="J25" s="88"/>
      <c r="K25" s="88"/>
    </row>
    <row r="26" spans="2:15" ht="11.25" customHeight="1" x14ac:dyDescent="0.2">
      <c r="B26" s="79" t="s">
        <v>61</v>
      </c>
    </row>
    <row r="27" spans="2:15" x14ac:dyDescent="0.2">
      <c r="B27" t="s">
        <v>64</v>
      </c>
    </row>
    <row r="28" spans="2:15" x14ac:dyDescent="0.2">
      <c r="B28" s="79" t="s">
        <v>70</v>
      </c>
    </row>
    <row r="29" spans="2:15" x14ac:dyDescent="0.2">
      <c r="B29" s="79" t="s">
        <v>67</v>
      </c>
    </row>
    <row r="30" spans="2:15" x14ac:dyDescent="0.2">
      <c r="B30" s="79" t="s">
        <v>66</v>
      </c>
    </row>
    <row r="31" spans="2:15" x14ac:dyDescent="0.2">
      <c r="B31" s="79" t="s">
        <v>72</v>
      </c>
    </row>
  </sheetData>
  <mergeCells count="17">
    <mergeCell ref="B4:B5"/>
    <mergeCell ref="B14:B16"/>
    <mergeCell ref="H4:M4"/>
    <mergeCell ref="K14:L14"/>
    <mergeCell ref="P4:Q4"/>
    <mergeCell ref="G4:G5"/>
    <mergeCell ref="C15:D15"/>
    <mergeCell ref="E15:F15"/>
    <mergeCell ref="C14:F14"/>
    <mergeCell ref="K15:L15"/>
    <mergeCell ref="C4:E4"/>
    <mergeCell ref="F4:F5"/>
    <mergeCell ref="N4:N5"/>
    <mergeCell ref="G14:J14"/>
    <mergeCell ref="G15:H15"/>
    <mergeCell ref="I15:J15"/>
    <mergeCell ref="O4:O5"/>
  </mergeCells>
  <phoneticPr fontId="0" type="noConversion"/>
  <pageMargins left="0.74803149606299213" right="0.74803149606299213" top="0.98425196850393704" bottom="0.98425196850393704" header="0.51181102362204722" footer="0.51181102362204722"/>
  <pageSetup paperSize="9" scale="65"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
  <sheetViews>
    <sheetView workbookViewId="0"/>
  </sheetViews>
  <sheetFormatPr defaultRowHeight="12.75" x14ac:dyDescent="0.2"/>
  <sheetData/>
  <phoneticPr fontId="0"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1989-2010</vt:lpstr>
      <vt:lpstr>2011-2014</vt:lpstr>
      <vt:lpstr>Sheet3</vt:lpstr>
      <vt:lpstr>'1989-2010'!Print_Area</vt:lpstr>
      <vt:lpstr>'2011-2014'!Print_Area</vt:lpstr>
    </vt:vector>
  </TitlesOfParts>
  <Company>RSK</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RSK</dc:creator>
  <cp:lastModifiedBy>Gunter Walraff</cp:lastModifiedBy>
  <cp:lastPrinted>2017-10-26T15:49:44Z</cp:lastPrinted>
  <dcterms:created xsi:type="dcterms:W3CDTF">2002-10-31T10:16:51Z</dcterms:created>
  <dcterms:modified xsi:type="dcterms:W3CDTF">2017-10-27T13:32:08Z</dcterms:modified>
</cp:coreProperties>
</file>